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465" windowHeight="6150" activeTab="0"/>
  </bookViews>
  <sheets>
    <sheet name="1" sheetId="1" r:id="rId1"/>
    <sheet name="испр 20.01.пл уч проц работать" sheetId="2" r:id="rId2"/>
  </sheets>
  <definedNames>
    <definedName name="_xlnm.Print_Titles" localSheetId="1">'испр 20.01.пл уч проц работать'!$2:$8</definedName>
  </definedNames>
  <calcPr fullCalcOnLoad="1"/>
</workbook>
</file>

<file path=xl/sharedStrings.xml><?xml version="1.0" encoding="utf-8"?>
<sst xmlns="http://schemas.openxmlformats.org/spreadsheetml/2006/main" count="255" uniqueCount="197">
  <si>
    <t>Индекс</t>
  </si>
  <si>
    <t>Наименование циклов, дисциплин, профессиональных модулей, МДК, практик</t>
  </si>
  <si>
    <t>Формы промежуточной аттестации[1]</t>
  </si>
  <si>
    <t>Учебная нагрузка обучающихся (час.)</t>
  </si>
  <si>
    <t>максимальная</t>
  </si>
  <si>
    <t>Обязательная аудиторная</t>
  </si>
  <si>
    <t>I курс</t>
  </si>
  <si>
    <t>II курс</t>
  </si>
  <si>
    <t>З</t>
  </si>
  <si>
    <t>ДЗ</t>
  </si>
  <si>
    <t>Э</t>
  </si>
  <si>
    <t>III курс</t>
  </si>
  <si>
    <t>IV курс</t>
  </si>
  <si>
    <t>всего занятий</t>
  </si>
  <si>
    <t>1 сем</t>
  </si>
  <si>
    <t>3 сем.</t>
  </si>
  <si>
    <t>5 сем.</t>
  </si>
  <si>
    <t>6 сем.</t>
  </si>
  <si>
    <t>7 сем.</t>
  </si>
  <si>
    <t>8 сем.</t>
  </si>
  <si>
    <t xml:space="preserve">курсовых работ (проектов) </t>
  </si>
  <si>
    <t>Иностранный язык</t>
  </si>
  <si>
    <t>История</t>
  </si>
  <si>
    <t>Физическая культура</t>
  </si>
  <si>
    <t>Математика</t>
  </si>
  <si>
    <t>ДЗ, ДЗ</t>
  </si>
  <si>
    <t>ДЗ, Э</t>
  </si>
  <si>
    <t>ОГСЭ.01</t>
  </si>
  <si>
    <t>Основы философии</t>
  </si>
  <si>
    <t>ОГСЭ.02</t>
  </si>
  <si>
    <t>ОГСЭ.03</t>
  </si>
  <si>
    <t>ОГСЭ.04</t>
  </si>
  <si>
    <t>ЕН.00</t>
  </si>
  <si>
    <t>ЕН.01</t>
  </si>
  <si>
    <t>ЕН.02</t>
  </si>
  <si>
    <t>П.00</t>
  </si>
  <si>
    <t>ОП.00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</si>
  <si>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</si>
  <si>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</si>
  <si>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</si>
  <si>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</si>
  <si>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</si>
  <si>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МДК.01.02</t>
  </si>
  <si>
    <t>МДК.02.01</t>
  </si>
  <si>
    <t>МДК.02.02</t>
  </si>
  <si>
    <t>ПМ.03</t>
  </si>
  <si>
    <t>МДК.03.01</t>
  </si>
  <si>
    <t>МДК.03.02</t>
  </si>
  <si>
    <t>ПМ.04</t>
  </si>
  <si>
    <t>ПМ.05</t>
  </si>
  <si>
    <t>ПДП</t>
  </si>
  <si>
    <t xml:space="preserve">Преддипломная практика </t>
  </si>
  <si>
    <t>ГИА</t>
  </si>
  <si>
    <t>Государственная итоговая аттестация</t>
  </si>
  <si>
    <t>Всего</t>
  </si>
  <si>
    <t>1курс</t>
  </si>
  <si>
    <t>2курс</t>
  </si>
  <si>
    <t>3курс</t>
  </si>
  <si>
    <t>2</t>
  </si>
  <si>
    <t>0</t>
  </si>
  <si>
    <t>зач</t>
  </si>
  <si>
    <t>ОГСЭ.00</t>
  </si>
  <si>
    <t>Психология общения</t>
  </si>
  <si>
    <t>ОГСЭ.05</t>
  </si>
  <si>
    <t>Правовое обеспечение профессиональной деятельности</t>
  </si>
  <si>
    <t>ПП.01</t>
  </si>
  <si>
    <t>ПМ.02</t>
  </si>
  <si>
    <t xml:space="preserve">Всего </t>
  </si>
  <si>
    <t>УП.03</t>
  </si>
  <si>
    <t>дисциплин и МДК</t>
  </si>
  <si>
    <t>учебной практики</t>
  </si>
  <si>
    <t>производственной практики</t>
  </si>
  <si>
    <t>преддипломной практики</t>
  </si>
  <si>
    <t>экзаменов (в т.ч. экзаменов (квалификационных))</t>
  </si>
  <si>
    <t>дифференцированных зачётов</t>
  </si>
  <si>
    <t>зачётов</t>
  </si>
  <si>
    <t>самостоятельная учебная  работа</t>
  </si>
  <si>
    <t>4 сем.</t>
  </si>
  <si>
    <t>1. Программа углубленной подготовки</t>
  </si>
  <si>
    <t>1.2. Государственные итоговые экзамены  - не предусмотрены</t>
  </si>
  <si>
    <t>Психология</t>
  </si>
  <si>
    <t xml:space="preserve"> ДЗ</t>
  </si>
  <si>
    <t>1.1. Выпускная квалификационная работа в форме  дипломной работы</t>
  </si>
  <si>
    <t>ОГСЭ.06</t>
  </si>
  <si>
    <t>Информатика и информационно-коммуникационные технологии  в профессиональной деятельности</t>
  </si>
  <si>
    <t>Общий гуманитарный и социально-экономический учебный цикл</t>
  </si>
  <si>
    <r>
      <t xml:space="preserve">Математический и общий естественнонаучный учебный цикл </t>
    </r>
    <r>
      <rPr>
        <i/>
        <sz val="10"/>
        <color indexed="8"/>
        <rFont val="Times New Roman"/>
        <family val="1"/>
      </rPr>
      <t xml:space="preserve"> </t>
    </r>
  </si>
  <si>
    <t>УП.01</t>
  </si>
  <si>
    <t>УП.02</t>
  </si>
  <si>
    <t>ПП.02</t>
  </si>
  <si>
    <t>Консультации на учебную группу на весь период обучения 400 часов из расчета 4 часа в год на каждого обучающегося: 1 курс - 100 часов, 2 курс - 100 часов, 3 курс  - 100 часов, 4 курс - 100 часов</t>
  </si>
  <si>
    <r>
      <t xml:space="preserve">Профессиональный учебный цикл </t>
    </r>
    <r>
      <rPr>
        <i/>
        <sz val="11"/>
        <color indexed="8"/>
        <rFont val="Times New Roman"/>
        <family val="1"/>
      </rPr>
      <t xml:space="preserve"> </t>
    </r>
  </si>
  <si>
    <t>Выполнение дипломной работы  с 18.05  по14.06 (всего 4 нед.)</t>
  </si>
  <si>
    <t>Защита дипломной работы  с 15.06 по 28.06 (всего 2 нед.)</t>
  </si>
  <si>
    <t>обязательная при очной форме обучения</t>
  </si>
  <si>
    <t>теоретическое обучение</t>
  </si>
  <si>
    <t>лабораторных и практических занятий</t>
  </si>
  <si>
    <t>2 сем.</t>
  </si>
  <si>
    <t xml:space="preserve">обзорно-установочные </t>
  </si>
  <si>
    <t xml:space="preserve">лабораторно-практические </t>
  </si>
  <si>
    <t>лабораторно-практические</t>
  </si>
  <si>
    <r>
      <t xml:space="preserve">Общепрофессиональные дисциплины </t>
    </r>
    <r>
      <rPr>
        <b/>
        <i/>
        <sz val="12"/>
        <color indexed="8"/>
        <rFont val="Times New Roman"/>
        <family val="1"/>
      </rPr>
      <t xml:space="preserve"> </t>
    </r>
  </si>
  <si>
    <t>Практика</t>
  </si>
  <si>
    <t xml:space="preserve">  ДЗ, ДЗ, ДЗ, ДЗ, ДЗ, ДЗ</t>
  </si>
  <si>
    <t>Итого по курсам</t>
  </si>
  <si>
    <t>4 недели</t>
  </si>
  <si>
    <t>6 недель</t>
  </si>
  <si>
    <t>Возрастная анатомия, физиология и гигиена</t>
  </si>
  <si>
    <t>МДК.01.03</t>
  </si>
  <si>
    <t>Медико-биологические и социальные основы здоровья</t>
  </si>
  <si>
    <t>Теоретические и методические основы физического воспитания и развития детей раннего и дошкольного возраста</t>
  </si>
  <si>
    <t>Практикум по совершенствованию двигательных умений и навыков</t>
  </si>
  <si>
    <t>Практикум по художественной обработке материалов и изобразительному искусству</t>
  </si>
  <si>
    <t>Психолого-педагогические основы организации общения детей дошкольного возраста</t>
  </si>
  <si>
    <t>МДК.03.03</t>
  </si>
  <si>
    <t>Теория и методика экологического образования дошкольников</t>
  </si>
  <si>
    <t>МДК.03.04</t>
  </si>
  <si>
    <t>ПП.03</t>
  </si>
  <si>
    <t>Методическое обеспечение образовательного процесса</t>
  </si>
  <si>
    <t>Теоретические и прикладные аспекты методической работы воспитателя  детей дошкольного возраста</t>
  </si>
  <si>
    <t>Обучение и организация  различных видов деятельности и общения детей с сохранным развитием</t>
  </si>
  <si>
    <t>Теоретические основы и методика музыкального воспитания с практикумом</t>
  </si>
  <si>
    <t>Теоретические основы и методика развития речи у детей</t>
  </si>
  <si>
    <t>Теоретические основы и методика математического развития дошкольников</t>
  </si>
  <si>
    <t>Детская литература с практикумом по выразительному чтению</t>
  </si>
  <si>
    <t>Обучение и организация различных видов деятельности и общения детей с ограниченными возможностями здоровья</t>
  </si>
  <si>
    <t>Методика организации различных видов деятельности, общения и обучения детей с нарушениями интеллекта</t>
  </si>
  <si>
    <t>Методика организации различных видов деятельности, общения и обучения детей с задержкой психического развития и недостатком речевого развития</t>
  </si>
  <si>
    <t>Методика организации различных видов деятельности, общения и обучения детей с недостатками слухового и зрительного восприятия</t>
  </si>
  <si>
    <t>Методика организации различных видов деятельности, общения и обучения детей с нарушениями функций опорно-двигательного аппарата</t>
  </si>
  <si>
    <t>МДК.03.05.</t>
  </si>
  <si>
    <t>Методика организации различных видов деятельности, общения и обучения детей с недостатками эмоционально-личностных отношений и поведения</t>
  </si>
  <si>
    <t>Взаимодействие с родителями (лицами, их заменяющими) и сотрудниками образовательной организации</t>
  </si>
  <si>
    <t>МДК.04.01.</t>
  </si>
  <si>
    <t>Теоретические методические основы взаимодействия воспитателя с родителями (лицами, их заменяющими) и сотрудниками дошкольной образовательной организации</t>
  </si>
  <si>
    <t>ПП.04</t>
  </si>
  <si>
    <t>МДК.05.01.</t>
  </si>
  <si>
    <t>ОП.01.</t>
  </si>
  <si>
    <t>Основы общей и дошкольной педагогики</t>
  </si>
  <si>
    <t>ОП.02.</t>
  </si>
  <si>
    <t>ОП.03.</t>
  </si>
  <si>
    <t>ОП.04.</t>
  </si>
  <si>
    <t>Основы коррекционной педагогики и коррекционной психологии</t>
  </si>
  <si>
    <t>ОП.05.</t>
  </si>
  <si>
    <t>Медико-биологические основы обучения и воспитания детей с ограниченными возможностями здоровья</t>
  </si>
  <si>
    <t>ОП.06.</t>
  </si>
  <si>
    <t>ОП.07.</t>
  </si>
  <si>
    <t>ОП.08.</t>
  </si>
  <si>
    <t>Основы предпринимательской деятельности</t>
  </si>
  <si>
    <t>0з/1дз/1э</t>
  </si>
  <si>
    <t>З, З</t>
  </si>
  <si>
    <t>2з/1дз/5э</t>
  </si>
  <si>
    <t>1з/1дз/1э</t>
  </si>
  <si>
    <t>2з/3дз/2э</t>
  </si>
  <si>
    <t>8з/14дз/15э</t>
  </si>
  <si>
    <t>Распределение обязательной учебной нагрузки (включая обязательную аудиторную нагрузку и все виды практики в составе профессиональных модулей) по курсам и семестрам (час. в семестре)</t>
  </si>
  <si>
    <t>Теоретические и методические основы организации различных видов деятельности детей раннего и дошкольного возраста</t>
  </si>
  <si>
    <t>1з/11дз/0э</t>
  </si>
  <si>
    <t>0з/11дз/9э</t>
  </si>
  <si>
    <t>Организация мероприятий, направленных на укрепление здоровья  и физическое развитие детей с ограниченными возможностями здоровья и с сохранным развитием</t>
  </si>
  <si>
    <t>ПП.05</t>
  </si>
  <si>
    <t>МДК.02.08</t>
  </si>
  <si>
    <t>МДК.02.07</t>
  </si>
  <si>
    <t>МДК.02.06</t>
  </si>
  <si>
    <t>МДК.02.05</t>
  </si>
  <si>
    <t>МДК.02.04</t>
  </si>
  <si>
    <t>МДК.02.03</t>
  </si>
  <si>
    <t>ДЗ, Э, ДЗ</t>
  </si>
  <si>
    <t>2з/10дз/5э</t>
  </si>
  <si>
    <t>8з/26дз/24э</t>
  </si>
  <si>
    <t>Основы финансовой  грамотности</t>
  </si>
  <si>
    <t>План учебного процесса ОЗО 44.02.04 Спецдошкольное  образование 2021</t>
  </si>
  <si>
    <t>9з/39дз/24э</t>
  </si>
  <si>
    <r>
      <rPr>
        <b/>
        <sz val="10"/>
        <rFont val="Times New Roman"/>
        <family val="1"/>
      </rPr>
      <t>ДЗ(к)</t>
    </r>
    <r>
      <rPr>
        <sz val="10"/>
        <rFont val="Times New Roman"/>
        <family val="1"/>
      </rPr>
      <t>, Э, ДЗ, Э, ДЗ, Э, ДЗ, Э</t>
    </r>
  </si>
  <si>
    <r>
      <rPr>
        <b/>
        <sz val="10"/>
        <rFont val="Times New Roman"/>
        <family val="1"/>
      </rPr>
      <t>ДЗ(к)</t>
    </r>
    <r>
      <rPr>
        <sz val="10"/>
        <rFont val="Times New Roman"/>
        <family val="1"/>
      </rPr>
      <t xml:space="preserve">, Э, ДЗ, Э, ДЗ, Э, ДЗ </t>
    </r>
  </si>
  <si>
    <t xml:space="preserve">                                                                                                                                  УТВЕРЖДАЮ</t>
  </si>
  <si>
    <t>Директор _______________Е.Г. Сидоренко</t>
  </si>
  <si>
    <t>«1» сентября  2023 г.</t>
  </si>
  <si>
    <t>УЧЕБНЫЙ ПЛАН</t>
  </si>
  <si>
    <t>государственного бюджетного профессионального образовательного</t>
  </si>
  <si>
    <t xml:space="preserve"> учреждения  Краснодарского края</t>
  </si>
  <si>
    <t xml:space="preserve">«Ейский полипрофильный колледж» </t>
  </si>
  <si>
    <t xml:space="preserve">основной  образовательной программы 
среднего профессионального образования
 программы подготовки специалистов среднего звена 
</t>
  </si>
  <si>
    <t>среднего профессионального образования</t>
  </si>
  <si>
    <t xml:space="preserve">программы подготовки специалистов среднего звена </t>
  </si>
  <si>
    <r>
      <rPr>
        <sz val="14"/>
        <color indexed="8"/>
        <rFont val="Times New Roman"/>
        <family val="1"/>
      </rPr>
      <t xml:space="preserve">по специальности </t>
    </r>
    <r>
      <rPr>
        <b/>
        <sz val="14"/>
        <color indexed="8"/>
        <rFont val="Times New Roman"/>
        <family val="1"/>
      </rPr>
      <t>44.02.04 Специальное дошкольное образование</t>
    </r>
  </si>
  <si>
    <r>
      <t>.</t>
    </r>
    <r>
      <rPr>
        <u val="single"/>
        <sz val="14"/>
        <color indexed="8"/>
        <rFont val="Times New Roman"/>
        <family val="1"/>
      </rPr>
      <t xml:space="preserve">углубленной </t>
    </r>
    <r>
      <rPr>
        <sz val="14"/>
        <color indexed="8"/>
        <rFont val="Times New Roman"/>
        <family val="1"/>
      </rPr>
      <t xml:space="preserve"> подготовки</t>
    </r>
  </si>
  <si>
    <t xml:space="preserve"> </t>
  </si>
  <si>
    <r>
      <t xml:space="preserve">Квалификация:    </t>
    </r>
    <r>
      <rPr>
        <u val="single"/>
        <sz val="14"/>
        <color indexed="8"/>
        <rFont val="Times New Roman"/>
        <family val="1"/>
      </rPr>
      <t>Воспитатель детей дошкольного возраста</t>
    </r>
  </si>
  <si>
    <t>воспитатель детей дошкольного  возраста</t>
  </si>
  <si>
    <t xml:space="preserve">с отклонениями в развитии и с сохранным </t>
  </si>
  <si>
    <t>развитием</t>
  </si>
  <si>
    <t>Нормативный срок обучения – 3 года  10 мес</t>
  </si>
  <si>
    <t xml:space="preserve"> - 2 года 10 месяцев</t>
  </si>
  <si>
    <r>
      <t xml:space="preserve">на базе   </t>
    </r>
    <r>
      <rPr>
        <u val="single"/>
        <sz val="14"/>
        <color indexed="8"/>
        <rFont val="Times New Roman"/>
        <family val="1"/>
      </rPr>
      <t>основного общего образования</t>
    </r>
  </si>
  <si>
    <t>среднего общего образования</t>
  </si>
  <si>
    <r>
      <t>Форма обучения – за</t>
    </r>
    <r>
      <rPr>
        <u val="single"/>
        <sz val="14"/>
        <color indexed="8"/>
        <rFont val="Times New Roman"/>
        <family val="1"/>
      </rPr>
      <t>очная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</si>
</sst>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b/>
      <i/>
      <sz val="8"/>
      <name val="Arial Cyr"/>
      <family val="0"/>
    </font>
    <font>
      <b/>
      <sz val="10"/>
      <color indexed="10"/>
      <name val="Arial Cyr"/>
      <family val="0"/>
    </font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10"/>
      <color indexed="10"/>
      <name val="Arial Cyr"/>
      <family val="0"/>
    </font>
    <font>
      <sz val="10"/>
      <color indexed="9"/>
      <name val="Arial Cyr"/>
      <family val="0"/>
    </font>
    <font>
      <sz val="8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4"/>
      <name val="Arial Cyr"/>
      <family val="0"/>
    </font>
    <font>
      <i/>
      <sz val="11"/>
      <color indexed="8"/>
      <name val="Times New Roman"/>
      <family val="1"/>
    </font>
    <font>
      <b/>
      <sz val="16"/>
      <name val="Arial Cyr"/>
      <family val="0"/>
    </font>
    <font>
      <b/>
      <i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u val="single"/>
      <sz val="14"/>
      <color indexed="9"/>
      <name val="Times New Roman"/>
      <family val="1"/>
    </font>
    <font>
      <u val="single"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C00000"/>
      <name val="Times New Roman"/>
      <family val="1"/>
    </font>
    <font>
      <sz val="10"/>
      <color rgb="FFC00000"/>
      <name val="Times New Roman"/>
      <family val="1"/>
    </font>
    <font>
      <b/>
      <sz val="11"/>
      <color rgb="FF0000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/>
    </border>
    <border>
      <left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 style="medium"/>
      <top/>
      <bottom>
        <color indexed="63"/>
      </bottom>
    </border>
    <border>
      <left style="thin"/>
      <right/>
      <top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8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496">
    <xf numFmtId="0" fontId="0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49" fontId="6" fillId="33" borderId="0" xfId="0" applyNumberFormat="1" applyFon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9" fillId="33" borderId="0" xfId="0" applyFont="1" applyFill="1" applyBorder="1" applyAlignment="1">
      <alignment wrapText="1"/>
    </xf>
    <xf numFmtId="0" fontId="14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49" fontId="6" fillId="33" borderId="0" xfId="0" applyNumberFormat="1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49" fontId="14" fillId="33" borderId="0" xfId="0" applyNumberFormat="1" applyFont="1" applyFill="1" applyAlignment="1">
      <alignment horizontal="center" vertical="center"/>
    </xf>
    <xf numFmtId="49" fontId="14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 horizontal="left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0" fontId="7" fillId="34" borderId="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wrapText="1"/>
    </xf>
    <xf numFmtId="0" fontId="17" fillId="34" borderId="13" xfId="0" applyFont="1" applyFill="1" applyBorder="1" applyAlignment="1">
      <alignment vertical="center" wrapText="1"/>
    </xf>
    <xf numFmtId="0" fontId="17" fillId="34" borderId="11" xfId="0" applyFont="1" applyFill="1" applyBorder="1" applyAlignment="1">
      <alignment vertical="center" wrapText="1"/>
    </xf>
    <xf numFmtId="1" fontId="7" fillId="35" borderId="10" xfId="0" applyNumberFormat="1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49" fontId="9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>
      <alignment/>
    </xf>
    <xf numFmtId="0" fontId="20" fillId="36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9" fillId="19" borderId="13" xfId="0" applyFont="1" applyFill="1" applyBorder="1" applyAlignment="1">
      <alignment vertical="center" wrapText="1"/>
    </xf>
    <xf numFmtId="0" fontId="20" fillId="19" borderId="11" xfId="0" applyFont="1" applyFill="1" applyBorder="1" applyAlignment="1">
      <alignment horizontal="center" vertical="center" wrapText="1"/>
    </xf>
    <xf numFmtId="1" fontId="7" fillId="19" borderId="10" xfId="0" applyNumberFormat="1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vertical="center" wrapText="1"/>
    </xf>
    <xf numFmtId="0" fontId="19" fillId="19" borderId="11" xfId="0" applyFont="1" applyFill="1" applyBorder="1" applyAlignment="1">
      <alignment vertical="center" wrapText="1"/>
    </xf>
    <xf numFmtId="0" fontId="7" fillId="19" borderId="18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 vertical="center"/>
    </xf>
    <xf numFmtId="49" fontId="20" fillId="19" borderId="11" xfId="0" applyNumberFormat="1" applyFont="1" applyFill="1" applyBorder="1" applyAlignment="1" applyProtection="1">
      <alignment horizontal="center" vertical="center" wrapText="1"/>
      <protection/>
    </xf>
    <xf numFmtId="0" fontId="24" fillId="33" borderId="0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 textRotation="90" wrapText="1"/>
    </xf>
    <xf numFmtId="0" fontId="7" fillId="34" borderId="19" xfId="0" applyFont="1" applyFill="1" applyBorder="1" applyAlignment="1">
      <alignment horizontal="center" textRotation="90" wrapText="1"/>
    </xf>
    <xf numFmtId="0" fontId="7" fillId="34" borderId="20" xfId="0" applyFont="1" applyFill="1" applyBorder="1" applyAlignment="1">
      <alignment horizontal="center" textRotation="90" wrapText="1"/>
    </xf>
    <xf numFmtId="0" fontId="24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/>
    </xf>
    <xf numFmtId="0" fontId="10" fillId="34" borderId="11" xfId="0" applyFont="1" applyFill="1" applyBorder="1" applyAlignment="1">
      <alignment horizontal="center" wrapText="1"/>
    </xf>
    <xf numFmtId="0" fontId="19" fillId="35" borderId="21" xfId="0" applyFont="1" applyFill="1" applyBorder="1" applyAlignment="1">
      <alignment vertical="center" wrapText="1"/>
    </xf>
    <xf numFmtId="0" fontId="77" fillId="0" borderId="10" xfId="0" applyFont="1" applyBorder="1" applyAlignment="1">
      <alignment vertical="center" wrapText="1"/>
    </xf>
    <xf numFmtId="0" fontId="18" fillId="35" borderId="22" xfId="0" applyFont="1" applyFill="1" applyBorder="1" applyAlignment="1">
      <alignment vertical="center" wrapText="1"/>
    </xf>
    <xf numFmtId="0" fontId="78" fillId="0" borderId="13" xfId="0" applyFont="1" applyBorder="1" applyAlignment="1">
      <alignment vertical="center" wrapText="1"/>
    </xf>
    <xf numFmtId="0" fontId="20" fillId="6" borderId="11" xfId="0" applyFont="1" applyFill="1" applyBorder="1" applyAlignment="1">
      <alignment horizontal="center" vertical="center" wrapText="1"/>
    </xf>
    <xf numFmtId="0" fontId="79" fillId="6" borderId="21" xfId="0" applyFont="1" applyFill="1" applyBorder="1" applyAlignment="1">
      <alignment vertical="center" wrapText="1"/>
    </xf>
    <xf numFmtId="0" fontId="11" fillId="34" borderId="23" xfId="0" applyFont="1" applyFill="1" applyBorder="1" applyAlignment="1">
      <alignment horizontal="center" wrapText="1"/>
    </xf>
    <xf numFmtId="0" fontId="7" fillId="19" borderId="23" xfId="0" applyFont="1" applyFill="1" applyBorder="1" applyAlignment="1" applyProtection="1">
      <alignment horizontal="center" vertical="center" wrapText="1"/>
      <protection/>
    </xf>
    <xf numFmtId="0" fontId="80" fillId="34" borderId="23" xfId="0" applyFont="1" applyFill="1" applyBorder="1" applyAlignment="1" applyProtection="1">
      <alignment horizontal="center" vertical="center" wrapText="1"/>
      <protection/>
    </xf>
    <xf numFmtId="0" fontId="80" fillId="34" borderId="23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/>
    </xf>
    <xf numFmtId="0" fontId="6" fillId="34" borderId="23" xfId="0" applyFont="1" applyFill="1" applyBorder="1" applyAlignment="1">
      <alignment/>
    </xf>
    <xf numFmtId="1" fontId="7" fillId="19" borderId="23" xfId="0" applyNumberFormat="1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wrapText="1"/>
    </xf>
    <xf numFmtId="1" fontId="7" fillId="19" borderId="25" xfId="0" applyNumberFormat="1" applyFont="1" applyFill="1" applyBorder="1" applyAlignment="1" applyProtection="1">
      <alignment horizontal="center" vertical="center" wrapText="1"/>
      <protection/>
    </xf>
    <xf numFmtId="49" fontId="9" fillId="34" borderId="10" xfId="0" applyNumberFormat="1" applyFont="1" applyFill="1" applyBorder="1" applyAlignment="1">
      <alignment horizontal="center" vertical="center" wrapText="1"/>
    </xf>
    <xf numFmtId="1" fontId="7" fillId="19" borderId="20" xfId="0" applyNumberFormat="1" applyFont="1" applyFill="1" applyBorder="1" applyAlignment="1">
      <alignment horizontal="center" vertical="center" wrapText="1"/>
    </xf>
    <xf numFmtId="0" fontId="81" fillId="34" borderId="23" xfId="0" applyFont="1" applyFill="1" applyBorder="1" applyAlignment="1">
      <alignment horizontal="center" vertical="center" wrapText="1"/>
    </xf>
    <xf numFmtId="1" fontId="7" fillId="19" borderId="13" xfId="0" applyNumberFormat="1" applyFont="1" applyFill="1" applyBorder="1" applyAlignment="1" applyProtection="1">
      <alignment horizontal="center" vertical="center" wrapText="1"/>
      <protection/>
    </xf>
    <xf numFmtId="1" fontId="7" fillId="19" borderId="13" xfId="0" applyNumberFormat="1" applyFont="1" applyFill="1" applyBorder="1" applyAlignment="1">
      <alignment horizontal="center" vertical="center" wrapText="1"/>
    </xf>
    <xf numFmtId="1" fontId="49" fillId="19" borderId="24" xfId="0" applyNumberFormat="1" applyFont="1" applyFill="1" applyBorder="1" applyAlignment="1">
      <alignment horizontal="center" vertical="center" wrapText="1"/>
    </xf>
    <xf numFmtId="1" fontId="49" fillId="19" borderId="26" xfId="0" applyNumberFormat="1" applyFont="1" applyFill="1" applyBorder="1" applyAlignment="1">
      <alignment horizontal="center" vertical="center" wrapText="1"/>
    </xf>
    <xf numFmtId="1" fontId="49" fillId="19" borderId="10" xfId="0" applyNumberFormat="1" applyFont="1" applyFill="1" applyBorder="1" applyAlignment="1">
      <alignment horizontal="center" vertical="center" wrapText="1"/>
    </xf>
    <xf numFmtId="1" fontId="19" fillId="36" borderId="19" xfId="0" applyNumberFormat="1" applyFont="1" applyFill="1" applyBorder="1" applyAlignment="1">
      <alignment horizontal="center" vertical="center" wrapText="1"/>
    </xf>
    <xf numFmtId="1" fontId="49" fillId="6" borderId="10" xfId="0" applyNumberFormat="1" applyFont="1" applyFill="1" applyBorder="1" applyAlignment="1">
      <alignment horizontal="center" vertical="center" wrapText="1"/>
    </xf>
    <xf numFmtId="1" fontId="49" fillId="6" borderId="10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Font="1" applyFill="1" applyBorder="1" applyAlignment="1">
      <alignment horizontal="center" vertical="center" wrapText="1"/>
    </xf>
    <xf numFmtId="1" fontId="7" fillId="7" borderId="10" xfId="0" applyNumberFormat="1" applyFont="1" applyFill="1" applyBorder="1" applyAlignment="1">
      <alignment horizontal="center" vertical="center" wrapText="1"/>
    </xf>
    <xf numFmtId="0" fontId="80" fillId="34" borderId="2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/>
    </xf>
    <xf numFmtId="0" fontId="49" fillId="9" borderId="11" xfId="0" applyFont="1" applyFill="1" applyBorder="1" applyAlignment="1" applyProtection="1">
      <alignment horizontal="center" vertical="center" wrapText="1"/>
      <protection/>
    </xf>
    <xf numFmtId="0" fontId="49" fillId="9" borderId="13" xfId="0" applyFont="1" applyFill="1" applyBorder="1" applyAlignment="1" applyProtection="1">
      <alignment horizontal="center" vertical="center" wrapText="1"/>
      <protection/>
    </xf>
    <xf numFmtId="0" fontId="49" fillId="9" borderId="22" xfId="0" applyFont="1" applyFill="1" applyBorder="1" applyAlignment="1" applyProtection="1">
      <alignment horizontal="center" vertical="center" wrapText="1"/>
      <protection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1" fontId="7" fillId="33" borderId="26" xfId="0" applyNumberFormat="1" applyFont="1" applyFill="1" applyBorder="1" applyAlignment="1">
      <alignment horizontal="center" vertical="center" wrapText="1"/>
    </xf>
    <xf numFmtId="0" fontId="49" fillId="9" borderId="10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horizontal="right" vertical="center" wrapText="1"/>
    </xf>
    <xf numFmtId="0" fontId="19" fillId="34" borderId="18" xfId="0" applyFont="1" applyFill="1" applyBorder="1" applyAlignment="1">
      <alignment horizontal="center" vertical="center" wrapText="1"/>
    </xf>
    <xf numFmtId="0" fontId="7" fillId="19" borderId="11" xfId="0" applyFont="1" applyFill="1" applyBorder="1" applyAlignment="1">
      <alignment horizontal="center" vertical="center" wrapText="1"/>
    </xf>
    <xf numFmtId="1" fontId="7" fillId="16" borderId="10" xfId="0" applyNumberFormat="1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0" fontId="82" fillId="37" borderId="30" xfId="0" applyFont="1" applyFill="1" applyBorder="1" applyAlignment="1">
      <alignment horizontal="center" vertical="center" wrapText="1"/>
    </xf>
    <xf numFmtId="0" fontId="77" fillId="34" borderId="10" xfId="0" applyFont="1" applyFill="1" applyBorder="1" applyAlignment="1">
      <alignment vertical="center" wrapText="1"/>
    </xf>
    <xf numFmtId="0" fontId="77" fillId="34" borderId="18" xfId="0" applyFont="1" applyFill="1" applyBorder="1" applyAlignment="1">
      <alignment vertical="center" wrapText="1"/>
    </xf>
    <xf numFmtId="0" fontId="19" fillId="6" borderId="10" xfId="0" applyFont="1" applyFill="1" applyBorder="1" applyAlignment="1">
      <alignment vertical="center" wrapText="1"/>
    </xf>
    <xf numFmtId="0" fontId="17" fillId="34" borderId="21" xfId="0" applyFont="1" applyFill="1" applyBorder="1" applyAlignment="1">
      <alignment vertical="center" wrapText="1"/>
    </xf>
    <xf numFmtId="0" fontId="17" fillId="34" borderId="18" xfId="0" applyFont="1" applyFill="1" applyBorder="1" applyAlignment="1">
      <alignment vertical="center" wrapText="1"/>
    </xf>
    <xf numFmtId="0" fontId="17" fillId="34" borderId="31" xfId="0" applyFont="1" applyFill="1" applyBorder="1" applyAlignment="1">
      <alignment vertical="center" wrapText="1"/>
    </xf>
    <xf numFmtId="0" fontId="17" fillId="34" borderId="20" xfId="0" applyFont="1" applyFill="1" applyBorder="1" applyAlignment="1">
      <alignment vertical="center" wrapText="1"/>
    </xf>
    <xf numFmtId="0" fontId="7" fillId="16" borderId="23" xfId="0" applyFont="1" applyFill="1" applyBorder="1" applyAlignment="1">
      <alignment horizontal="center" vertical="center" wrapText="1"/>
    </xf>
    <xf numFmtId="0" fontId="77" fillId="34" borderId="10" xfId="0" applyFont="1" applyFill="1" applyBorder="1" applyAlignment="1">
      <alignment wrapText="1"/>
    </xf>
    <xf numFmtId="0" fontId="83" fillId="0" borderId="10" xfId="0" applyFont="1" applyBorder="1" applyAlignment="1">
      <alignment horizontal="left" vertical="center"/>
    </xf>
    <xf numFmtId="0" fontId="77" fillId="16" borderId="10" xfId="0" applyFont="1" applyFill="1" applyBorder="1" applyAlignment="1">
      <alignment wrapText="1"/>
    </xf>
    <xf numFmtId="0" fontId="84" fillId="6" borderId="18" xfId="0" applyFont="1" applyFill="1" applyBorder="1" applyAlignment="1">
      <alignment vertical="center" wrapText="1"/>
    </xf>
    <xf numFmtId="1" fontId="7" fillId="6" borderId="10" xfId="0" applyNumberFormat="1" applyFont="1" applyFill="1" applyBorder="1" applyAlignment="1">
      <alignment horizontal="center" vertical="center" wrapText="1"/>
    </xf>
    <xf numFmtId="1" fontId="7" fillId="4" borderId="10" xfId="0" applyNumberFormat="1" applyFont="1" applyFill="1" applyBorder="1" applyAlignment="1">
      <alignment horizontal="center" vertical="center" wrapText="1"/>
    </xf>
    <xf numFmtId="1" fontId="7" fillId="19" borderId="18" xfId="0" applyNumberFormat="1" applyFont="1" applyFill="1" applyBorder="1" applyAlignment="1" applyProtection="1">
      <alignment horizontal="center" vertical="center" wrapText="1"/>
      <protection/>
    </xf>
    <xf numFmtId="0" fontId="49" fillId="34" borderId="23" xfId="0" applyFont="1" applyFill="1" applyBorder="1" applyAlignment="1" applyProtection="1">
      <alignment horizontal="center" vertical="center" wrapText="1"/>
      <protection/>
    </xf>
    <xf numFmtId="0" fontId="82" fillId="37" borderId="32" xfId="0" applyFont="1" applyFill="1" applyBorder="1" applyAlignment="1">
      <alignment horizontal="center" vertical="center" wrapText="1"/>
    </xf>
    <xf numFmtId="0" fontId="77" fillId="4" borderId="10" xfId="0" applyFont="1" applyFill="1" applyBorder="1" applyAlignment="1">
      <alignment wrapText="1"/>
    </xf>
    <xf numFmtId="0" fontId="17" fillId="4" borderId="13" xfId="0" applyFont="1" applyFill="1" applyBorder="1" applyAlignment="1">
      <alignment vertical="center" wrapText="1"/>
    </xf>
    <xf numFmtId="0" fontId="84" fillId="4" borderId="10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78" fillId="16" borderId="13" xfId="0" applyFont="1" applyFill="1" applyBorder="1" applyAlignment="1">
      <alignment vertical="center" wrapText="1"/>
    </xf>
    <xf numFmtId="0" fontId="77" fillId="16" borderId="18" xfId="0" applyFont="1" applyFill="1" applyBorder="1" applyAlignment="1">
      <alignment vertical="center" wrapText="1"/>
    </xf>
    <xf numFmtId="1" fontId="9" fillId="16" borderId="16" xfId="0" applyNumberFormat="1" applyFont="1" applyFill="1" applyBorder="1" applyAlignment="1" applyProtection="1">
      <alignment horizontal="center" vertical="center" wrapText="1"/>
      <protection/>
    </xf>
    <xf numFmtId="0" fontId="82" fillId="16" borderId="10" xfId="0" applyFont="1" applyFill="1" applyBorder="1" applyAlignment="1">
      <alignment horizontal="center" vertical="center" wrapText="1"/>
    </xf>
    <xf numFmtId="0" fontId="80" fillId="16" borderId="23" xfId="0" applyFont="1" applyFill="1" applyBorder="1" applyAlignment="1">
      <alignment horizontal="center" vertical="center" wrapText="1"/>
    </xf>
    <xf numFmtId="0" fontId="78" fillId="16" borderId="10" xfId="0" applyFont="1" applyFill="1" applyBorder="1" applyAlignment="1">
      <alignment vertical="center" wrapText="1"/>
    </xf>
    <xf numFmtId="0" fontId="9" fillId="16" borderId="24" xfId="0" applyFont="1" applyFill="1" applyBorder="1" applyAlignment="1">
      <alignment horizontal="center" vertical="center" wrapText="1"/>
    </xf>
    <xf numFmtId="0" fontId="78" fillId="16" borderId="13" xfId="0" applyFont="1" applyFill="1" applyBorder="1" applyAlignment="1">
      <alignment wrapText="1"/>
    </xf>
    <xf numFmtId="0" fontId="50" fillId="16" borderId="27" xfId="0" applyFont="1" applyFill="1" applyBorder="1" applyAlignment="1">
      <alignment horizontal="center" vertical="center"/>
    </xf>
    <xf numFmtId="0" fontId="77" fillId="16" borderId="10" xfId="0" applyFont="1" applyFill="1" applyBorder="1" applyAlignment="1">
      <alignment vertical="center" wrapText="1"/>
    </xf>
    <xf numFmtId="0" fontId="82" fillId="37" borderId="33" xfId="0" applyFont="1" applyFill="1" applyBorder="1" applyAlignment="1">
      <alignment horizontal="center" vertical="center" wrapText="1"/>
    </xf>
    <xf numFmtId="0" fontId="82" fillId="37" borderId="34" xfId="0" applyFont="1" applyFill="1" applyBorder="1" applyAlignment="1">
      <alignment horizontal="center" vertical="center" wrapText="1"/>
    </xf>
    <xf numFmtId="0" fontId="50" fillId="4" borderId="10" xfId="0" applyFont="1" applyFill="1" applyBorder="1" applyAlignment="1">
      <alignment horizontal="center" vertical="center"/>
    </xf>
    <xf numFmtId="0" fontId="35" fillId="16" borderId="10" xfId="0" applyFont="1" applyFill="1" applyBorder="1" applyAlignment="1">
      <alignment horizontal="center" vertical="center" wrapText="1"/>
    </xf>
    <xf numFmtId="0" fontId="82" fillId="0" borderId="35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82" fillId="0" borderId="36" xfId="0" applyFont="1" applyBorder="1" applyAlignment="1">
      <alignment horizontal="center" vertical="center" wrapText="1"/>
    </xf>
    <xf numFmtId="0" fontId="82" fillId="0" borderId="15" xfId="0" applyFont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1" fontId="9" fillId="34" borderId="11" xfId="0" applyNumberFormat="1" applyFont="1" applyFill="1" applyBorder="1" applyAlignment="1" applyProtection="1">
      <alignment horizontal="center" vertical="center" wrapText="1"/>
      <protection/>
    </xf>
    <xf numFmtId="0" fontId="19" fillId="6" borderId="11" xfId="0" applyFont="1" applyFill="1" applyBorder="1" applyAlignment="1">
      <alignment vertical="center" wrapText="1"/>
    </xf>
    <xf numFmtId="0" fontId="77" fillId="34" borderId="11" xfId="0" applyFont="1" applyFill="1" applyBorder="1" applyAlignment="1">
      <alignment vertical="center" wrapText="1"/>
    </xf>
    <xf numFmtId="0" fontId="18" fillId="6" borderId="21" xfId="0" applyFont="1" applyFill="1" applyBorder="1" applyAlignment="1">
      <alignment horizontal="left" vertical="center" wrapText="1"/>
    </xf>
    <xf numFmtId="0" fontId="50" fillId="34" borderId="27" xfId="0" applyFont="1" applyFill="1" applyBorder="1" applyAlignment="1">
      <alignment horizontal="center" vertical="center"/>
    </xf>
    <xf numFmtId="0" fontId="82" fillId="4" borderId="10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left" vertical="center" wrapText="1"/>
    </xf>
    <xf numFmtId="0" fontId="85" fillId="6" borderId="0" xfId="0" applyFont="1" applyFill="1" applyAlignment="1">
      <alignment vertical="center"/>
    </xf>
    <xf numFmtId="0" fontId="50" fillId="34" borderId="10" xfId="0" applyFont="1" applyFill="1" applyBorder="1" applyAlignment="1">
      <alignment horizontal="center" vertical="center"/>
    </xf>
    <xf numFmtId="0" fontId="82" fillId="37" borderId="37" xfId="0" applyFont="1" applyFill="1" applyBorder="1" applyAlignment="1">
      <alignment horizontal="center" vertical="center" wrapText="1"/>
    </xf>
    <xf numFmtId="1" fontId="7" fillId="6" borderId="11" xfId="0" applyNumberFormat="1" applyFont="1" applyFill="1" applyBorder="1" applyAlignment="1">
      <alignment horizontal="center" vertical="center" wrapText="1"/>
    </xf>
    <xf numFmtId="1" fontId="7" fillId="6" borderId="23" xfId="0" applyNumberFormat="1" applyFont="1" applyFill="1" applyBorder="1" applyAlignment="1">
      <alignment horizontal="center" vertical="center" wrapText="1"/>
    </xf>
    <xf numFmtId="1" fontId="49" fillId="6" borderId="23" xfId="0" applyNumberFormat="1" applyFont="1" applyFill="1" applyBorder="1" applyAlignment="1" applyProtection="1">
      <alignment horizontal="center" vertical="center" wrapText="1"/>
      <protection/>
    </xf>
    <xf numFmtId="1" fontId="49" fillId="6" borderId="36" xfId="0" applyNumberFormat="1" applyFont="1" applyFill="1" applyBorder="1" applyAlignment="1" applyProtection="1">
      <alignment horizontal="center" vertical="center" wrapText="1"/>
      <protection/>
    </xf>
    <xf numFmtId="1" fontId="49" fillId="6" borderId="13" xfId="0" applyNumberFormat="1" applyFont="1" applyFill="1" applyBorder="1" applyAlignment="1" applyProtection="1">
      <alignment horizontal="center" vertical="center" wrapText="1"/>
      <protection/>
    </xf>
    <xf numFmtId="1" fontId="49" fillId="6" borderId="38" xfId="0" applyNumberFormat="1" applyFont="1" applyFill="1" applyBorder="1" applyAlignment="1" applyProtection="1">
      <alignment horizontal="center" vertical="center" wrapText="1"/>
      <protection/>
    </xf>
    <xf numFmtId="0" fontId="35" fillId="16" borderId="23" xfId="0" applyFont="1" applyFill="1" applyBorder="1" applyAlignment="1">
      <alignment horizontal="center" vertical="center" wrapText="1"/>
    </xf>
    <xf numFmtId="0" fontId="35" fillId="4" borderId="23" xfId="0" applyFont="1" applyFill="1" applyBorder="1" applyAlignment="1">
      <alignment horizontal="center" vertical="center" wrapText="1"/>
    </xf>
    <xf numFmtId="0" fontId="50" fillId="4" borderId="23" xfId="0" applyFont="1" applyFill="1" applyBorder="1" applyAlignment="1">
      <alignment horizontal="center" vertical="center"/>
    </xf>
    <xf numFmtId="0" fontId="7" fillId="16" borderId="24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1" fontId="7" fillId="6" borderId="39" xfId="0" applyNumberFormat="1" applyFont="1" applyFill="1" applyBorder="1" applyAlignment="1">
      <alignment horizontal="center" vertical="center" wrapText="1"/>
    </xf>
    <xf numFmtId="1" fontId="19" fillId="36" borderId="17" xfId="0" applyNumberFormat="1" applyFont="1" applyFill="1" applyBorder="1" applyAlignment="1">
      <alignment horizontal="center" vertical="center" wrapText="1"/>
    </xf>
    <xf numFmtId="1" fontId="49" fillId="6" borderId="11" xfId="0" applyNumberFormat="1" applyFont="1" applyFill="1" applyBorder="1" applyAlignment="1">
      <alignment horizontal="center" vertical="center" wrapText="1"/>
    </xf>
    <xf numFmtId="1" fontId="19" fillId="36" borderId="40" xfId="0" applyNumberFormat="1" applyFont="1" applyFill="1" applyBorder="1" applyAlignment="1">
      <alignment horizontal="center" vertical="center" wrapText="1"/>
    </xf>
    <xf numFmtId="1" fontId="49" fillId="6" borderId="23" xfId="0" applyNumberFormat="1" applyFont="1" applyFill="1" applyBorder="1" applyAlignment="1">
      <alignment horizontal="center" vertical="center" wrapText="1"/>
    </xf>
    <xf numFmtId="1" fontId="19" fillId="36" borderId="32" xfId="0" applyNumberFormat="1" applyFont="1" applyFill="1" applyBorder="1" applyAlignment="1">
      <alignment horizontal="center" vertical="center" wrapText="1"/>
    </xf>
    <xf numFmtId="1" fontId="49" fillId="6" borderId="39" xfId="0" applyNumberFormat="1" applyFont="1" applyFill="1" applyBorder="1" applyAlignment="1">
      <alignment horizontal="center" vertical="center" wrapText="1"/>
    </xf>
    <xf numFmtId="0" fontId="82" fillId="16" borderId="36" xfId="0" applyFont="1" applyFill="1" applyBorder="1" applyAlignment="1">
      <alignment horizontal="center" vertical="center" wrapText="1"/>
    </xf>
    <xf numFmtId="0" fontId="19" fillId="34" borderId="23" xfId="0" applyFont="1" applyFill="1" applyBorder="1" applyAlignment="1">
      <alignment horizontal="center" vertical="center" wrapText="1"/>
    </xf>
    <xf numFmtId="1" fontId="7" fillId="35" borderId="23" xfId="0" applyNumberFormat="1" applyFont="1" applyFill="1" applyBorder="1" applyAlignment="1">
      <alignment horizontal="center" vertical="center" wrapText="1"/>
    </xf>
    <xf numFmtId="1" fontId="7" fillId="19" borderId="12" xfId="0" applyNumberFormat="1" applyFont="1" applyFill="1" applyBorder="1" applyAlignment="1">
      <alignment horizontal="center" vertical="center" wrapText="1"/>
    </xf>
    <xf numFmtId="1" fontId="7" fillId="35" borderId="28" xfId="0" applyNumberFormat="1" applyFont="1" applyFill="1" applyBorder="1" applyAlignment="1">
      <alignment horizontal="center" vertical="center" wrapText="1"/>
    </xf>
    <xf numFmtId="1" fontId="7" fillId="35" borderId="13" xfId="0" applyNumberFormat="1" applyFont="1" applyFill="1" applyBorder="1" applyAlignment="1">
      <alignment horizontal="center" vertical="center" wrapText="1"/>
    </xf>
    <xf numFmtId="0" fontId="19" fillId="34" borderId="36" xfId="0" applyFont="1" applyFill="1" applyBorder="1" applyAlignment="1">
      <alignment horizontal="center" vertical="center" wrapText="1"/>
    </xf>
    <xf numFmtId="0" fontId="24" fillId="33" borderId="41" xfId="0" applyFont="1" applyFill="1" applyBorder="1" applyAlignment="1">
      <alignment horizontal="center"/>
    </xf>
    <xf numFmtId="1" fontId="49" fillId="7" borderId="10" xfId="0" applyNumberFormat="1" applyFont="1" applyFill="1" applyBorder="1" applyAlignment="1">
      <alignment horizontal="center" vertical="center" wrapText="1"/>
    </xf>
    <xf numFmtId="1" fontId="49" fillId="7" borderId="23" xfId="0" applyNumberFormat="1" applyFont="1" applyFill="1" applyBorder="1" applyAlignment="1">
      <alignment horizontal="center" vertical="center" wrapText="1"/>
    </xf>
    <xf numFmtId="1" fontId="49" fillId="7" borderId="24" xfId="0" applyNumberFormat="1" applyFont="1" applyFill="1" applyBorder="1" applyAlignment="1">
      <alignment horizontal="center" vertical="center" wrapText="1"/>
    </xf>
    <xf numFmtId="1" fontId="49" fillId="7" borderId="11" xfId="0" applyNumberFormat="1" applyFont="1" applyFill="1" applyBorder="1" applyAlignment="1">
      <alignment horizontal="center" vertical="center" wrapText="1"/>
    </xf>
    <xf numFmtId="0" fontId="7" fillId="16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77" fillId="10" borderId="14" xfId="0" applyFont="1" applyFill="1" applyBorder="1" applyAlignment="1">
      <alignment vertical="center" wrapText="1"/>
    </xf>
    <xf numFmtId="0" fontId="77" fillId="10" borderId="18" xfId="0" applyFont="1" applyFill="1" applyBorder="1" applyAlignment="1">
      <alignment vertical="center" wrapText="1"/>
    </xf>
    <xf numFmtId="0" fontId="9" fillId="10" borderId="11" xfId="0" applyFont="1" applyFill="1" applyBorder="1" applyAlignment="1">
      <alignment horizontal="center" vertical="center" wrapText="1"/>
    </xf>
    <xf numFmtId="1" fontId="9" fillId="10" borderId="11" xfId="0" applyNumberFormat="1" applyFont="1" applyFill="1" applyBorder="1" applyAlignment="1" applyProtection="1">
      <alignment horizontal="center" vertical="center" wrapText="1"/>
      <protection/>
    </xf>
    <xf numFmtId="0" fontId="1" fillId="10" borderId="10" xfId="0" applyFont="1" applyFill="1" applyBorder="1" applyAlignment="1">
      <alignment horizontal="center" vertical="center" wrapText="1"/>
    </xf>
    <xf numFmtId="0" fontId="1" fillId="10" borderId="42" xfId="0" applyFont="1" applyFill="1" applyBorder="1" applyAlignment="1">
      <alignment horizontal="center" vertical="center" wrapText="1"/>
    </xf>
    <xf numFmtId="0" fontId="9" fillId="10" borderId="24" xfId="0" applyFont="1" applyFill="1" applyBorder="1" applyAlignment="1">
      <alignment horizontal="center" vertical="center" wrapText="1"/>
    </xf>
    <xf numFmtId="0" fontId="80" fillId="10" borderId="23" xfId="0" applyFont="1" applyFill="1" applyBorder="1" applyAlignment="1">
      <alignment horizontal="center" vertical="center" wrapText="1"/>
    </xf>
    <xf numFmtId="0" fontId="77" fillId="10" borderId="21" xfId="0" applyFont="1" applyFill="1" applyBorder="1" applyAlignment="1">
      <alignment vertical="center" wrapText="1"/>
    </xf>
    <xf numFmtId="0" fontId="77" fillId="10" borderId="10" xfId="0" applyFont="1" applyFill="1" applyBorder="1" applyAlignment="1">
      <alignment vertical="center" wrapText="1"/>
    </xf>
    <xf numFmtId="0" fontId="1" fillId="10" borderId="35" xfId="0" applyFont="1" applyFill="1" applyBorder="1" applyAlignment="1">
      <alignment horizontal="center" vertical="center" wrapText="1"/>
    </xf>
    <xf numFmtId="0" fontId="1" fillId="10" borderId="23" xfId="0" applyFont="1" applyFill="1" applyBorder="1" applyAlignment="1">
      <alignment horizontal="center" vertical="center" wrapText="1"/>
    </xf>
    <xf numFmtId="0" fontId="50" fillId="10" borderId="10" xfId="0" applyFont="1" applyFill="1" applyBorder="1" applyAlignment="1">
      <alignment horizontal="center" vertical="center"/>
    </xf>
    <xf numFmtId="0" fontId="77" fillId="10" borderId="19" xfId="0" applyFont="1" applyFill="1" applyBorder="1" applyAlignment="1">
      <alignment vertical="center" wrapText="1"/>
    </xf>
    <xf numFmtId="0" fontId="9" fillId="10" borderId="25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18" fillId="19" borderId="22" xfId="0" applyFont="1" applyFill="1" applyBorder="1" applyAlignment="1">
      <alignment vertical="center" wrapText="1"/>
    </xf>
    <xf numFmtId="0" fontId="18" fillId="36" borderId="22" xfId="0" applyFont="1" applyFill="1" applyBorder="1" applyAlignment="1">
      <alignment vertical="center" wrapText="1"/>
    </xf>
    <xf numFmtId="0" fontId="20" fillId="6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/>
    </xf>
    <xf numFmtId="0" fontId="51" fillId="34" borderId="23" xfId="0" applyFont="1" applyFill="1" applyBorder="1" applyAlignment="1">
      <alignment horizontal="center"/>
    </xf>
    <xf numFmtId="0" fontId="0" fillId="0" borderId="0" xfId="0" applyAlignment="1">
      <alignment/>
    </xf>
    <xf numFmtId="1" fontId="7" fillId="6" borderId="36" xfId="0" applyNumberFormat="1" applyFont="1" applyFill="1" applyBorder="1" applyAlignment="1">
      <alignment horizontal="center" vertical="center" wrapText="1"/>
    </xf>
    <xf numFmtId="1" fontId="7" fillId="6" borderId="29" xfId="0" applyNumberFormat="1" applyFont="1" applyFill="1" applyBorder="1" applyAlignment="1">
      <alignment horizontal="center" vertical="center" wrapText="1"/>
    </xf>
    <xf numFmtId="0" fontId="49" fillId="37" borderId="36" xfId="0" applyFont="1" applyFill="1" applyBorder="1" applyAlignment="1">
      <alignment horizontal="center" vertical="center" wrapText="1"/>
    </xf>
    <xf numFmtId="0" fontId="49" fillId="37" borderId="29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7" fillId="34" borderId="36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wrapText="1"/>
    </xf>
    <xf numFmtId="0" fontId="9" fillId="34" borderId="11" xfId="0" applyFont="1" applyFill="1" applyBorder="1" applyAlignment="1">
      <alignment horizontal="center" wrapText="1"/>
    </xf>
    <xf numFmtId="0" fontId="50" fillId="38" borderId="26" xfId="0" applyFont="1" applyFill="1" applyBorder="1" applyAlignment="1">
      <alignment horizontal="center" vertical="center"/>
    </xf>
    <xf numFmtId="0" fontId="50" fillId="38" borderId="11" xfId="0" applyFont="1" applyFill="1" applyBorder="1" applyAlignment="1">
      <alignment horizontal="center" vertical="center"/>
    </xf>
    <xf numFmtId="1" fontId="7" fillId="6" borderId="26" xfId="0" applyNumberFormat="1" applyFont="1" applyFill="1" applyBorder="1" applyAlignment="1">
      <alignment horizontal="center" vertical="center" wrapText="1"/>
    </xf>
    <xf numFmtId="1" fontId="7" fillId="6" borderId="11" xfId="0" applyNumberFormat="1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16" borderId="26" xfId="0" applyFont="1" applyFill="1" applyBorder="1" applyAlignment="1">
      <alignment horizontal="center" vertical="center" wrapText="1"/>
    </xf>
    <xf numFmtId="0" fontId="7" fillId="16" borderId="11" xfId="0" applyFont="1" applyFill="1" applyBorder="1" applyAlignment="1">
      <alignment horizontal="center" vertical="center" wrapText="1"/>
    </xf>
    <xf numFmtId="0" fontId="7" fillId="16" borderId="36" xfId="0" applyFont="1" applyFill="1" applyBorder="1" applyAlignment="1">
      <alignment horizontal="center" vertical="center" wrapText="1"/>
    </xf>
    <xf numFmtId="0" fontId="7" fillId="16" borderId="29" xfId="0" applyFont="1" applyFill="1" applyBorder="1" applyAlignment="1">
      <alignment horizontal="center" vertical="center" wrapText="1"/>
    </xf>
    <xf numFmtId="0" fontId="79" fillId="34" borderId="26" xfId="0" applyFont="1" applyFill="1" applyBorder="1" applyAlignment="1">
      <alignment horizontal="center" wrapText="1"/>
    </xf>
    <xf numFmtId="0" fontId="79" fillId="34" borderId="11" xfId="0" applyFont="1" applyFill="1" applyBorder="1" applyAlignment="1">
      <alignment horizontal="center" wrapText="1"/>
    </xf>
    <xf numFmtId="0" fontId="27" fillId="34" borderId="36" xfId="0" applyFont="1" applyFill="1" applyBorder="1" applyAlignment="1">
      <alignment horizontal="center"/>
    </xf>
    <xf numFmtId="0" fontId="27" fillId="34" borderId="29" xfId="0" applyFont="1" applyFill="1" applyBorder="1" applyAlignment="1">
      <alignment horizontal="center"/>
    </xf>
    <xf numFmtId="0" fontId="6" fillId="16" borderId="36" xfId="0" applyFont="1" applyFill="1" applyBorder="1" applyAlignment="1">
      <alignment horizontal="center"/>
    </xf>
    <xf numFmtId="0" fontId="6" fillId="16" borderId="29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7" fillId="39" borderId="26" xfId="0" applyFont="1" applyFill="1" applyBorder="1" applyAlignment="1">
      <alignment horizontal="center"/>
    </xf>
    <xf numFmtId="0" fontId="7" fillId="39" borderId="11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7" fillId="39" borderId="36" xfId="0" applyFont="1" applyFill="1" applyBorder="1" applyAlignment="1">
      <alignment horizontal="center"/>
    </xf>
    <xf numFmtId="0" fontId="7" fillId="39" borderId="29" xfId="0" applyFont="1" applyFill="1" applyBorder="1" applyAlignment="1">
      <alignment horizontal="center"/>
    </xf>
    <xf numFmtId="0" fontId="49" fillId="34" borderId="26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  <xf numFmtId="0" fontId="49" fillId="34" borderId="36" xfId="0" applyFont="1" applyFill="1" applyBorder="1" applyAlignment="1">
      <alignment horizontal="center" vertical="center"/>
    </xf>
    <xf numFmtId="0" fontId="49" fillId="34" borderId="29" xfId="0" applyFont="1" applyFill="1" applyBorder="1" applyAlignment="1">
      <alignment horizontal="center" vertical="center"/>
    </xf>
    <xf numFmtId="0" fontId="49" fillId="37" borderId="26" xfId="0" applyFont="1" applyFill="1" applyBorder="1" applyAlignment="1">
      <alignment horizontal="center" vertical="center"/>
    </xf>
    <xf numFmtId="0" fontId="49" fillId="37" borderId="11" xfId="0" applyFont="1" applyFill="1" applyBorder="1" applyAlignment="1">
      <alignment horizontal="center" vertical="center"/>
    </xf>
    <xf numFmtId="0" fontId="50" fillId="34" borderId="26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50" fillId="37" borderId="26" xfId="0" applyFont="1" applyFill="1" applyBorder="1" applyAlignment="1">
      <alignment horizontal="center" vertical="center"/>
    </xf>
    <xf numFmtId="0" fontId="50" fillId="37" borderId="11" xfId="0" applyFont="1" applyFill="1" applyBorder="1" applyAlignment="1">
      <alignment horizontal="center" vertical="center"/>
    </xf>
    <xf numFmtId="0" fontId="50" fillId="38" borderId="36" xfId="0" applyFont="1" applyFill="1" applyBorder="1" applyAlignment="1">
      <alignment horizontal="center" vertical="center"/>
    </xf>
    <xf numFmtId="0" fontId="50" fillId="38" borderId="29" xfId="0" applyFont="1" applyFill="1" applyBorder="1" applyAlignment="1">
      <alignment horizontal="center" vertical="center"/>
    </xf>
    <xf numFmtId="0" fontId="50" fillId="34" borderId="36" xfId="0" applyFont="1" applyFill="1" applyBorder="1" applyAlignment="1">
      <alignment horizontal="center" vertical="center"/>
    </xf>
    <xf numFmtId="0" fontId="50" fillId="34" borderId="29" xfId="0" applyFont="1" applyFill="1" applyBorder="1" applyAlignment="1">
      <alignment horizontal="center" vertical="center"/>
    </xf>
    <xf numFmtId="0" fontId="9" fillId="34" borderId="26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36" xfId="0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/>
    </xf>
    <xf numFmtId="0" fontId="9" fillId="34" borderId="36" xfId="0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vertical="center" wrapText="1"/>
    </xf>
    <xf numFmtId="1" fontId="49" fillId="6" borderId="26" xfId="0" applyNumberFormat="1" applyFont="1" applyFill="1" applyBorder="1" applyAlignment="1" applyProtection="1">
      <alignment horizontal="center" vertical="center" wrapText="1"/>
      <protection/>
    </xf>
    <xf numFmtId="1" fontId="49" fillId="6" borderId="11" xfId="0" applyNumberFormat="1" applyFont="1" applyFill="1" applyBorder="1" applyAlignment="1" applyProtection="1">
      <alignment horizontal="center" vertical="center" wrapText="1"/>
      <protection/>
    </xf>
    <xf numFmtId="1" fontId="49" fillId="6" borderId="36" xfId="0" applyNumberFormat="1" applyFont="1" applyFill="1" applyBorder="1" applyAlignment="1" applyProtection="1">
      <alignment horizontal="center" vertical="center" wrapText="1"/>
      <protection/>
    </xf>
    <xf numFmtId="1" fontId="49" fillId="6" borderId="29" xfId="0" applyNumberFormat="1" applyFont="1" applyFill="1" applyBorder="1" applyAlignment="1" applyProtection="1">
      <alignment horizontal="center" vertical="center" wrapText="1"/>
      <protection/>
    </xf>
    <xf numFmtId="0" fontId="49" fillId="37" borderId="36" xfId="0" applyFont="1" applyFill="1" applyBorder="1" applyAlignment="1">
      <alignment horizontal="center" vertical="center"/>
    </xf>
    <xf numFmtId="0" fontId="49" fillId="37" borderId="29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8" borderId="26" xfId="0" applyFont="1" applyFill="1" applyBorder="1" applyAlignment="1">
      <alignment horizontal="center" vertical="center"/>
    </xf>
    <xf numFmtId="0" fontId="49" fillId="38" borderId="11" xfId="0" applyFont="1" applyFill="1" applyBorder="1" applyAlignment="1">
      <alignment horizontal="center" vertical="center"/>
    </xf>
    <xf numFmtId="0" fontId="49" fillId="34" borderId="36" xfId="0" applyFont="1" applyFill="1" applyBorder="1" applyAlignment="1">
      <alignment horizontal="center" vertical="center" wrapText="1"/>
    </xf>
    <xf numFmtId="0" fontId="49" fillId="34" borderId="29" xfId="0" applyFont="1" applyFill="1" applyBorder="1" applyAlignment="1">
      <alignment horizontal="center" vertical="center" wrapText="1"/>
    </xf>
    <xf numFmtId="0" fontId="49" fillId="38" borderId="36" xfId="0" applyFont="1" applyFill="1" applyBorder="1" applyAlignment="1">
      <alignment horizontal="center" vertical="center" wrapText="1"/>
    </xf>
    <xf numFmtId="0" fontId="49" fillId="38" borderId="29" xfId="0" applyFont="1" applyFill="1" applyBorder="1" applyAlignment="1">
      <alignment horizontal="center" vertical="center" wrapText="1"/>
    </xf>
    <xf numFmtId="0" fontId="49" fillId="37" borderId="26" xfId="0" applyFont="1" applyFill="1" applyBorder="1" applyAlignment="1">
      <alignment horizontal="center" vertical="center" wrapText="1"/>
    </xf>
    <xf numFmtId="0" fontId="49" fillId="37" borderId="11" xfId="0" applyFont="1" applyFill="1" applyBorder="1" applyAlignment="1">
      <alignment horizontal="center" vertical="center" wrapText="1"/>
    </xf>
    <xf numFmtId="0" fontId="49" fillId="38" borderId="26" xfId="0" applyFont="1" applyFill="1" applyBorder="1" applyAlignment="1">
      <alignment horizontal="center" vertical="center" wrapText="1"/>
    </xf>
    <xf numFmtId="0" fontId="49" fillId="38" borderId="11" xfId="0" applyFont="1" applyFill="1" applyBorder="1" applyAlignment="1">
      <alignment horizontal="center" vertical="center" wrapText="1"/>
    </xf>
    <xf numFmtId="0" fontId="51" fillId="34" borderId="26" xfId="0" applyFont="1" applyFill="1" applyBorder="1" applyAlignment="1">
      <alignment horizontal="center"/>
    </xf>
    <xf numFmtId="0" fontId="51" fillId="34" borderId="11" xfId="0" applyFont="1" applyFill="1" applyBorder="1" applyAlignment="1">
      <alignment horizontal="center"/>
    </xf>
    <xf numFmtId="0" fontId="51" fillId="34" borderId="36" xfId="0" applyFont="1" applyFill="1" applyBorder="1" applyAlignment="1">
      <alignment horizontal="center"/>
    </xf>
    <xf numFmtId="0" fontId="51" fillId="34" borderId="29" xfId="0" applyFont="1" applyFill="1" applyBorder="1" applyAlignment="1">
      <alignment horizontal="center"/>
    </xf>
    <xf numFmtId="0" fontId="49" fillId="34" borderId="26" xfId="0" applyFont="1" applyFill="1" applyBorder="1" applyAlignment="1">
      <alignment horizontal="center" wrapText="1"/>
    </xf>
    <xf numFmtId="0" fontId="49" fillId="34" borderId="11" xfId="0" applyFont="1" applyFill="1" applyBorder="1" applyAlignment="1">
      <alignment horizontal="center" wrapText="1"/>
    </xf>
    <xf numFmtId="1" fontId="19" fillId="36" borderId="26" xfId="0" applyNumberFormat="1" applyFont="1" applyFill="1" applyBorder="1" applyAlignment="1">
      <alignment horizontal="center" vertical="center" wrapText="1"/>
    </xf>
    <xf numFmtId="1" fontId="19" fillId="36" borderId="11" xfId="0" applyNumberFormat="1" applyFont="1" applyFill="1" applyBorder="1" applyAlignment="1">
      <alignment horizontal="center" vertical="center" wrapText="1"/>
    </xf>
    <xf numFmtId="1" fontId="19" fillId="36" borderId="36" xfId="0" applyNumberFormat="1" applyFont="1" applyFill="1" applyBorder="1" applyAlignment="1">
      <alignment horizontal="center" vertical="center" wrapText="1"/>
    </xf>
    <xf numFmtId="1" fontId="19" fillId="36" borderId="29" xfId="0" applyNumberFormat="1" applyFont="1" applyFill="1" applyBorder="1" applyAlignment="1">
      <alignment horizontal="center" vertical="center" wrapText="1"/>
    </xf>
    <xf numFmtId="1" fontId="49" fillId="6" borderId="26" xfId="0" applyNumberFormat="1" applyFont="1" applyFill="1" applyBorder="1" applyAlignment="1">
      <alignment horizontal="center" vertical="center" wrapText="1"/>
    </xf>
    <xf numFmtId="1" fontId="49" fillId="6" borderId="11" xfId="0" applyNumberFormat="1" applyFont="1" applyFill="1" applyBorder="1" applyAlignment="1">
      <alignment horizontal="center" vertical="center" wrapText="1"/>
    </xf>
    <xf numFmtId="1" fontId="49" fillId="6" borderId="36" xfId="0" applyNumberFormat="1" applyFont="1" applyFill="1" applyBorder="1" applyAlignment="1">
      <alignment horizontal="center" vertical="center" wrapText="1"/>
    </xf>
    <xf numFmtId="1" fontId="49" fillId="6" borderId="29" xfId="0" applyNumberFormat="1" applyFont="1" applyFill="1" applyBorder="1" applyAlignment="1">
      <alignment horizontal="center" vertical="center" wrapText="1"/>
    </xf>
    <xf numFmtId="0" fontId="49" fillId="34" borderId="36" xfId="0" applyFont="1" applyFill="1" applyBorder="1" applyAlignment="1" applyProtection="1">
      <alignment horizontal="center" vertical="center" wrapText="1"/>
      <protection/>
    </xf>
    <xf numFmtId="0" fontId="49" fillId="34" borderId="29" xfId="0" applyFont="1" applyFill="1" applyBorder="1" applyAlignment="1" applyProtection="1">
      <alignment horizontal="center" vertical="center" wrapText="1"/>
      <protection/>
    </xf>
    <xf numFmtId="0" fontId="27" fillId="34" borderId="26" xfId="0" applyFont="1" applyFill="1" applyBorder="1" applyAlignment="1">
      <alignment horizontal="center"/>
    </xf>
    <xf numFmtId="0" fontId="27" fillId="34" borderId="11" xfId="0" applyFont="1" applyFill="1" applyBorder="1" applyAlignment="1">
      <alignment horizontal="center"/>
    </xf>
    <xf numFmtId="0" fontId="49" fillId="34" borderId="26" xfId="0" applyFont="1" applyFill="1" applyBorder="1" applyAlignment="1" applyProtection="1">
      <alignment horizontal="center" vertical="center" wrapText="1"/>
      <protection/>
    </xf>
    <xf numFmtId="0" fontId="49" fillId="34" borderId="11" xfId="0" applyFont="1" applyFill="1" applyBorder="1" applyAlignment="1" applyProtection="1">
      <alignment horizontal="center" vertical="center" wrapText="1"/>
      <protection/>
    </xf>
    <xf numFmtId="0" fontId="20" fillId="34" borderId="36" xfId="0" applyFont="1" applyFill="1" applyBorder="1" applyAlignment="1">
      <alignment horizontal="center" vertical="center" wrapText="1"/>
    </xf>
    <xf numFmtId="0" fontId="20" fillId="34" borderId="29" xfId="0" applyFont="1" applyFill="1" applyBorder="1" applyAlignment="1">
      <alignment horizontal="center" vertical="center" wrapText="1"/>
    </xf>
    <xf numFmtId="0" fontId="20" fillId="34" borderId="26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20" fillId="34" borderId="26" xfId="0" applyFont="1" applyFill="1" applyBorder="1" applyAlignment="1">
      <alignment horizontal="center" wrapText="1"/>
    </xf>
    <xf numFmtId="0" fontId="20" fillId="34" borderId="11" xfId="0" applyFont="1" applyFill="1" applyBorder="1" applyAlignment="1">
      <alignment horizontal="center" wrapText="1"/>
    </xf>
    <xf numFmtId="0" fontId="51" fillId="37" borderId="36" xfId="0" applyFont="1" applyFill="1" applyBorder="1" applyAlignment="1">
      <alignment horizontal="center" vertical="center"/>
    </xf>
    <xf numFmtId="0" fontId="51" fillId="37" borderId="29" xfId="0" applyFont="1" applyFill="1" applyBorder="1" applyAlignment="1">
      <alignment horizontal="center" vertical="center"/>
    </xf>
    <xf numFmtId="0" fontId="49" fillId="38" borderId="36" xfId="0" applyFont="1" applyFill="1" applyBorder="1" applyAlignment="1">
      <alignment horizontal="center" vertical="center"/>
    </xf>
    <xf numFmtId="0" fontId="49" fillId="38" borderId="29" xfId="0" applyFont="1" applyFill="1" applyBorder="1" applyAlignment="1">
      <alignment horizontal="center" vertical="center"/>
    </xf>
    <xf numFmtId="0" fontId="49" fillId="38" borderId="36" xfId="0" applyFont="1" applyFill="1" applyBorder="1" applyAlignment="1" applyProtection="1">
      <alignment horizontal="center" vertical="center" wrapText="1"/>
      <protection/>
    </xf>
    <xf numFmtId="0" fontId="49" fillId="38" borderId="29" xfId="0" applyFont="1" applyFill="1" applyBorder="1" applyAlignment="1" applyProtection="1">
      <alignment horizontal="center" vertical="center" wrapText="1"/>
      <protection/>
    </xf>
    <xf numFmtId="1" fontId="7" fillId="35" borderId="36" xfId="0" applyNumberFormat="1" applyFont="1" applyFill="1" applyBorder="1" applyAlignment="1">
      <alignment horizontal="center" vertical="center" wrapText="1"/>
    </xf>
    <xf numFmtId="1" fontId="7" fillId="35" borderId="11" xfId="0" applyNumberFormat="1" applyFont="1" applyFill="1" applyBorder="1" applyAlignment="1">
      <alignment horizontal="center" vertical="center" wrapText="1"/>
    </xf>
    <xf numFmtId="1" fontId="7" fillId="35" borderId="29" xfId="0" applyNumberFormat="1" applyFont="1" applyFill="1" applyBorder="1" applyAlignment="1">
      <alignment horizontal="center" vertical="center" wrapText="1"/>
    </xf>
    <xf numFmtId="0" fontId="49" fillId="40" borderId="26" xfId="0" applyFont="1" applyFill="1" applyBorder="1" applyAlignment="1">
      <alignment horizontal="center" vertical="center" wrapText="1"/>
    </xf>
    <xf numFmtId="0" fontId="49" fillId="40" borderId="11" xfId="0" applyFont="1" applyFill="1" applyBorder="1" applyAlignment="1">
      <alignment horizontal="center" vertical="center" wrapText="1"/>
    </xf>
    <xf numFmtId="0" fontId="51" fillId="34" borderId="36" xfId="0" applyFont="1" applyFill="1" applyBorder="1" applyAlignment="1" applyProtection="1">
      <alignment horizontal="center" wrapText="1"/>
      <protection/>
    </xf>
    <xf numFmtId="0" fontId="51" fillId="34" borderId="29" xfId="0" applyFont="1" applyFill="1" applyBorder="1" applyAlignment="1" applyProtection="1">
      <alignment horizontal="center" wrapText="1"/>
      <protection/>
    </xf>
    <xf numFmtId="1" fontId="7" fillId="19" borderId="36" xfId="0" applyNumberFormat="1" applyFont="1" applyFill="1" applyBorder="1" applyAlignment="1">
      <alignment horizontal="center" vertical="center" wrapText="1"/>
    </xf>
    <xf numFmtId="1" fontId="7" fillId="19" borderId="11" xfId="0" applyNumberFormat="1" applyFont="1" applyFill="1" applyBorder="1" applyAlignment="1">
      <alignment horizontal="center" vertical="center" wrapText="1"/>
    </xf>
    <xf numFmtId="1" fontId="7" fillId="19" borderId="29" xfId="0" applyNumberFormat="1" applyFont="1" applyFill="1" applyBorder="1" applyAlignment="1">
      <alignment horizontal="center" vertical="center" wrapText="1"/>
    </xf>
    <xf numFmtId="0" fontId="51" fillId="34" borderId="26" xfId="0" applyFont="1" applyFill="1" applyBorder="1" applyAlignment="1" applyProtection="1">
      <alignment horizontal="center" wrapText="1"/>
      <protection/>
    </xf>
    <xf numFmtId="0" fontId="51" fillId="34" borderId="11" xfId="0" applyFont="1" applyFill="1" applyBorder="1" applyAlignment="1" applyProtection="1">
      <alignment horizontal="center" wrapText="1"/>
      <protection/>
    </xf>
    <xf numFmtId="1" fontId="7" fillId="19" borderId="26" xfId="0" applyNumberFormat="1" applyFont="1" applyFill="1" applyBorder="1" applyAlignment="1">
      <alignment horizontal="center" vertical="center" wrapText="1"/>
    </xf>
    <xf numFmtId="0" fontId="49" fillId="37" borderId="26" xfId="0" applyFont="1" applyFill="1" applyBorder="1" applyAlignment="1" applyProtection="1">
      <alignment horizontal="center" vertical="center" wrapText="1"/>
      <protection/>
    </xf>
    <xf numFmtId="0" fontId="49" fillId="37" borderId="11" xfId="0" applyFont="1" applyFill="1" applyBorder="1" applyAlignment="1" applyProtection="1">
      <alignment horizontal="center" vertical="center" wrapText="1"/>
      <protection/>
    </xf>
    <xf numFmtId="0" fontId="49" fillId="34" borderId="36" xfId="0" applyFont="1" applyFill="1" applyBorder="1" applyAlignment="1" applyProtection="1">
      <alignment horizontal="center" wrapText="1"/>
      <protection/>
    </xf>
    <xf numFmtId="0" fontId="49" fillId="34" borderId="29" xfId="0" applyFont="1" applyFill="1" applyBorder="1" applyAlignment="1" applyProtection="1">
      <alignment horizontal="center" wrapText="1"/>
      <protection/>
    </xf>
    <xf numFmtId="0" fontId="7" fillId="19" borderId="36" xfId="0" applyFont="1" applyFill="1" applyBorder="1" applyAlignment="1" applyProtection="1">
      <alignment horizontal="center" vertical="center" wrapText="1"/>
      <protection/>
    </xf>
    <xf numFmtId="0" fontId="7" fillId="19" borderId="29" xfId="0" applyFont="1" applyFill="1" applyBorder="1" applyAlignment="1" applyProtection="1">
      <alignment horizontal="center" vertical="center" wrapText="1"/>
      <protection/>
    </xf>
    <xf numFmtId="0" fontId="7" fillId="19" borderId="26" xfId="0" applyFont="1" applyFill="1" applyBorder="1" applyAlignment="1" applyProtection="1">
      <alignment horizontal="center" vertical="center" wrapText="1"/>
      <protection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49" fillId="38" borderId="26" xfId="0" applyFont="1" applyFill="1" applyBorder="1" applyAlignment="1" applyProtection="1">
      <alignment horizontal="center" vertical="center" wrapText="1"/>
      <protection/>
    </xf>
    <xf numFmtId="0" fontId="49" fillId="38" borderId="11" xfId="0" applyFont="1" applyFill="1" applyBorder="1" applyAlignment="1" applyProtection="1">
      <alignment horizontal="center" vertical="center" wrapText="1"/>
      <protection/>
    </xf>
    <xf numFmtId="0" fontId="6" fillId="16" borderId="26" xfId="0" applyFont="1" applyFill="1" applyBorder="1" applyAlignment="1">
      <alignment horizontal="center"/>
    </xf>
    <xf numFmtId="0" fontId="6" fillId="16" borderId="11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9" fillId="16" borderId="26" xfId="0" applyFont="1" applyFill="1" applyBorder="1" applyAlignment="1">
      <alignment horizontal="center" wrapText="1"/>
    </xf>
    <xf numFmtId="0" fontId="9" fillId="16" borderId="11" xfId="0" applyFont="1" applyFill="1" applyBorder="1" applyAlignment="1">
      <alignment horizontal="center" wrapText="1"/>
    </xf>
    <xf numFmtId="0" fontId="9" fillId="4" borderId="26" xfId="0" applyFont="1" applyFill="1" applyBorder="1" applyAlignment="1">
      <alignment horizontal="center" wrapText="1"/>
    </xf>
    <xf numFmtId="0" fontId="9" fillId="4" borderId="11" xfId="0" applyFont="1" applyFill="1" applyBorder="1" applyAlignment="1">
      <alignment horizontal="center" wrapText="1"/>
    </xf>
    <xf numFmtId="0" fontId="7" fillId="4" borderId="28" xfId="0" applyFont="1" applyFill="1" applyBorder="1" applyAlignment="1">
      <alignment horizontal="center" vertical="center" wrapText="1"/>
    </xf>
    <xf numFmtId="0" fontId="24" fillId="16" borderId="36" xfId="0" applyFont="1" applyFill="1" applyBorder="1" applyAlignment="1">
      <alignment horizontal="center"/>
    </xf>
    <xf numFmtId="0" fontId="24" fillId="16" borderId="29" xfId="0" applyFont="1" applyFill="1" applyBorder="1" applyAlignment="1">
      <alignment horizontal="center"/>
    </xf>
    <xf numFmtId="0" fontId="24" fillId="16" borderId="26" xfId="0" applyFont="1" applyFill="1" applyBorder="1" applyAlignment="1">
      <alignment horizontal="center"/>
    </xf>
    <xf numFmtId="0" fontId="24" fillId="16" borderId="11" xfId="0" applyFont="1" applyFill="1" applyBorder="1" applyAlignment="1">
      <alignment horizontal="center"/>
    </xf>
    <xf numFmtId="0" fontId="24" fillId="10" borderId="36" xfId="0" applyFont="1" applyFill="1" applyBorder="1" applyAlignment="1">
      <alignment horizontal="center"/>
    </xf>
    <xf numFmtId="0" fontId="24" fillId="10" borderId="29" xfId="0" applyFont="1" applyFill="1" applyBorder="1" applyAlignment="1">
      <alignment horizontal="center"/>
    </xf>
    <xf numFmtId="0" fontId="50" fillId="37" borderId="36" xfId="0" applyFont="1" applyFill="1" applyBorder="1" applyAlignment="1">
      <alignment horizontal="center" vertical="center"/>
    </xf>
    <xf numFmtId="0" fontId="50" fillId="37" borderId="29" xfId="0" applyFont="1" applyFill="1" applyBorder="1" applyAlignment="1">
      <alignment horizontal="center" vertical="center"/>
    </xf>
    <xf numFmtId="0" fontId="7" fillId="16" borderId="28" xfId="0" applyFont="1" applyFill="1" applyBorder="1" applyAlignment="1">
      <alignment horizontal="center" vertical="center" wrapText="1"/>
    </xf>
    <xf numFmtId="0" fontId="9" fillId="16" borderId="26" xfId="0" applyFont="1" applyFill="1" applyBorder="1" applyAlignment="1">
      <alignment horizontal="center" vertical="center" wrapText="1"/>
    </xf>
    <xf numFmtId="0" fontId="9" fillId="16" borderId="11" xfId="0" applyFont="1" applyFill="1" applyBorder="1" applyAlignment="1">
      <alignment horizontal="center" vertical="center" wrapText="1"/>
    </xf>
    <xf numFmtId="0" fontId="9" fillId="10" borderId="26" xfId="0" applyFont="1" applyFill="1" applyBorder="1" applyAlignment="1">
      <alignment horizontal="center" vertical="center" wrapText="1"/>
    </xf>
    <xf numFmtId="0" fontId="9" fillId="10" borderId="11" xfId="0" applyFont="1" applyFill="1" applyBorder="1" applyAlignment="1">
      <alignment horizontal="center" vertical="center" wrapText="1"/>
    </xf>
    <xf numFmtId="0" fontId="52" fillId="10" borderId="36" xfId="0" applyFont="1" applyFill="1" applyBorder="1" applyAlignment="1">
      <alignment horizontal="center" vertical="center" wrapText="1"/>
    </xf>
    <xf numFmtId="0" fontId="52" fillId="10" borderId="29" xfId="0" applyFont="1" applyFill="1" applyBorder="1" applyAlignment="1">
      <alignment horizontal="center" vertical="center" wrapText="1"/>
    </xf>
    <xf numFmtId="0" fontId="7" fillId="39" borderId="26" xfId="0" applyFont="1" applyFill="1" applyBorder="1" applyAlignment="1">
      <alignment horizontal="center" vertical="center" wrapText="1"/>
    </xf>
    <xf numFmtId="0" fontId="7" fillId="39" borderId="11" xfId="0" applyFont="1" applyFill="1" applyBorder="1" applyAlignment="1">
      <alignment horizontal="center" vertical="center" wrapText="1"/>
    </xf>
    <xf numFmtId="0" fontId="24" fillId="10" borderId="28" xfId="0" applyFont="1" applyFill="1" applyBorder="1" applyAlignment="1">
      <alignment horizontal="center" vertical="center"/>
    </xf>
    <xf numFmtId="0" fontId="24" fillId="10" borderId="29" xfId="0" applyFont="1" applyFill="1" applyBorder="1" applyAlignment="1">
      <alignment horizontal="center" vertical="center"/>
    </xf>
    <xf numFmtId="0" fontId="24" fillId="10" borderId="26" xfId="0" applyFont="1" applyFill="1" applyBorder="1" applyAlignment="1">
      <alignment horizontal="center"/>
    </xf>
    <xf numFmtId="0" fontId="24" fillId="10" borderId="11" xfId="0" applyFont="1" applyFill="1" applyBorder="1" applyAlignment="1">
      <alignment horizontal="center"/>
    </xf>
    <xf numFmtId="0" fontId="9" fillId="10" borderId="26" xfId="0" applyFont="1" applyFill="1" applyBorder="1" applyAlignment="1">
      <alignment horizontal="center" wrapText="1"/>
    </xf>
    <xf numFmtId="0" fontId="9" fillId="10" borderId="11" xfId="0" applyFont="1" applyFill="1" applyBorder="1" applyAlignment="1">
      <alignment horizontal="center" wrapText="1"/>
    </xf>
    <xf numFmtId="0" fontId="1" fillId="10" borderId="36" xfId="0" applyFont="1" applyFill="1" applyBorder="1" applyAlignment="1">
      <alignment horizontal="center" vertical="center" wrapText="1"/>
    </xf>
    <xf numFmtId="0" fontId="1" fillId="10" borderId="29" xfId="0" applyFont="1" applyFill="1" applyBorder="1" applyAlignment="1">
      <alignment horizontal="center" vertical="center" wrapText="1"/>
    </xf>
    <xf numFmtId="0" fontId="7" fillId="10" borderId="26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36" xfId="0" applyFont="1" applyFill="1" applyBorder="1" applyAlignment="1">
      <alignment horizontal="center" vertical="center" wrapText="1"/>
    </xf>
    <xf numFmtId="0" fontId="7" fillId="10" borderId="29" xfId="0" applyFont="1" applyFill="1" applyBorder="1" applyAlignment="1">
      <alignment horizontal="center" vertical="center" wrapText="1"/>
    </xf>
    <xf numFmtId="0" fontId="7" fillId="10" borderId="28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wrapText="1"/>
    </xf>
    <xf numFmtId="0" fontId="9" fillId="33" borderId="29" xfId="0" applyFont="1" applyFill="1" applyBorder="1" applyAlignment="1">
      <alignment horizontal="center" wrapText="1"/>
    </xf>
    <xf numFmtId="0" fontId="6" fillId="34" borderId="28" xfId="0" applyFont="1" applyFill="1" applyBorder="1" applyAlignment="1">
      <alignment horizontal="center"/>
    </xf>
    <xf numFmtId="1" fontId="49" fillId="7" borderId="26" xfId="0" applyNumberFormat="1" applyFont="1" applyFill="1" applyBorder="1" applyAlignment="1">
      <alignment horizontal="center" vertical="center" wrapText="1"/>
    </xf>
    <xf numFmtId="1" fontId="49" fillId="7" borderId="11" xfId="0" applyNumberFormat="1" applyFont="1" applyFill="1" applyBorder="1" applyAlignment="1">
      <alignment horizontal="center" vertical="center" wrapText="1"/>
    </xf>
    <xf numFmtId="1" fontId="49" fillId="7" borderId="29" xfId="0" applyNumberFormat="1" applyFont="1" applyFill="1" applyBorder="1" applyAlignment="1">
      <alignment horizontal="center" vertical="center" wrapText="1"/>
    </xf>
    <xf numFmtId="1" fontId="7" fillId="33" borderId="26" xfId="0" applyNumberFormat="1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textRotation="90" wrapText="1"/>
    </xf>
    <xf numFmtId="0" fontId="26" fillId="33" borderId="20" xfId="0" applyFont="1" applyFill="1" applyBorder="1" applyAlignment="1">
      <alignment horizontal="center" textRotation="90" wrapText="1"/>
    </xf>
    <xf numFmtId="0" fontId="26" fillId="33" borderId="40" xfId="0" applyFont="1" applyFill="1" applyBorder="1" applyAlignment="1">
      <alignment horizontal="center" textRotation="90" wrapText="1"/>
    </xf>
    <xf numFmtId="0" fontId="26" fillId="33" borderId="27" xfId="0" applyFont="1" applyFill="1" applyBorder="1" applyAlignment="1">
      <alignment horizontal="center" textRotation="90" wrapText="1"/>
    </xf>
    <xf numFmtId="0" fontId="11" fillId="34" borderId="28" xfId="0" applyFont="1" applyFill="1" applyBorder="1" applyAlignment="1">
      <alignment horizontal="center" wrapText="1"/>
    </xf>
    <xf numFmtId="0" fontId="11" fillId="34" borderId="36" xfId="0" applyFont="1" applyFill="1" applyBorder="1" applyAlignment="1">
      <alignment horizontal="center" wrapText="1"/>
    </xf>
    <xf numFmtId="0" fontId="11" fillId="34" borderId="29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43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textRotation="90" wrapText="1"/>
    </xf>
    <xf numFmtId="0" fontId="26" fillId="33" borderId="16" xfId="0" applyFont="1" applyFill="1" applyBorder="1" applyAlignment="1">
      <alignment horizontal="center" textRotation="90" wrapText="1"/>
    </xf>
    <xf numFmtId="0" fontId="21" fillId="33" borderId="28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3" borderId="36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6" fillId="33" borderId="21" xfId="0" applyFont="1" applyFill="1" applyBorder="1" applyAlignment="1">
      <alignment horizontal="center" textRotation="90" wrapText="1"/>
    </xf>
    <xf numFmtId="0" fontId="26" fillId="33" borderId="44" xfId="0" applyFont="1" applyFill="1" applyBorder="1" applyAlignment="1">
      <alignment horizontal="center" textRotation="90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wrapText="1"/>
    </xf>
    <xf numFmtId="0" fontId="7" fillId="33" borderId="25" xfId="0" applyFont="1" applyFill="1" applyBorder="1" applyAlignment="1">
      <alignment horizontal="center" textRotation="90" wrapText="1"/>
    </xf>
    <xf numFmtId="0" fontId="7" fillId="33" borderId="47" xfId="0" applyFont="1" applyFill="1" applyBorder="1" applyAlignment="1">
      <alignment horizontal="center" textRotation="90" wrapText="1"/>
    </xf>
    <xf numFmtId="0" fontId="7" fillId="33" borderId="48" xfId="0" applyFont="1" applyFill="1" applyBorder="1" applyAlignment="1">
      <alignment horizontal="center" textRotation="90" wrapText="1"/>
    </xf>
    <xf numFmtId="0" fontId="7" fillId="34" borderId="40" xfId="0" applyFont="1" applyFill="1" applyBorder="1" applyAlignment="1">
      <alignment horizontal="center" textRotation="90" wrapText="1"/>
    </xf>
    <xf numFmtId="0" fontId="7" fillId="34" borderId="49" xfId="0" applyFont="1" applyFill="1" applyBorder="1" applyAlignment="1">
      <alignment horizontal="center" textRotation="90" wrapText="1"/>
    </xf>
    <xf numFmtId="0" fontId="7" fillId="34" borderId="27" xfId="0" applyFont="1" applyFill="1" applyBorder="1" applyAlignment="1">
      <alignment horizontal="center" textRotation="90" wrapText="1"/>
    </xf>
    <xf numFmtId="0" fontId="7" fillId="33" borderId="22" xfId="0" applyFont="1" applyFill="1" applyBorder="1" applyAlignment="1">
      <alignment horizontal="center" textRotation="90" wrapText="1"/>
    </xf>
    <xf numFmtId="0" fontId="7" fillId="33" borderId="17" xfId="0" applyFont="1" applyFill="1" applyBorder="1" applyAlignment="1">
      <alignment horizontal="center" textRotation="90" wrapText="1"/>
    </xf>
    <xf numFmtId="0" fontId="7" fillId="33" borderId="16" xfId="0" applyFont="1" applyFill="1" applyBorder="1" applyAlignment="1">
      <alignment horizontal="center" textRotation="90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left"/>
    </xf>
    <xf numFmtId="0" fontId="7" fillId="33" borderId="18" xfId="0" applyFont="1" applyFill="1" applyBorder="1" applyAlignment="1">
      <alignment horizontal="center" vertical="center" textRotation="90" wrapText="1"/>
    </xf>
    <xf numFmtId="0" fontId="7" fillId="33" borderId="19" xfId="0" applyFont="1" applyFill="1" applyBorder="1" applyAlignment="1">
      <alignment horizontal="center" vertical="center" textRotation="90" wrapText="1"/>
    </xf>
    <xf numFmtId="0" fontId="7" fillId="33" borderId="20" xfId="0" applyFont="1" applyFill="1" applyBorder="1" applyAlignment="1">
      <alignment horizontal="center" vertical="center" textRotation="90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3" borderId="18" xfId="42" applyFont="1" applyFill="1" applyBorder="1" applyAlignment="1" applyProtection="1">
      <alignment horizontal="center" textRotation="90" wrapText="1"/>
      <protection/>
    </xf>
    <xf numFmtId="0" fontId="7" fillId="33" borderId="19" xfId="42" applyFont="1" applyFill="1" applyBorder="1" applyAlignment="1" applyProtection="1">
      <alignment horizontal="center" textRotation="90" wrapText="1"/>
      <protection/>
    </xf>
    <xf numFmtId="0" fontId="7" fillId="33" borderId="20" xfId="42" applyFont="1" applyFill="1" applyBorder="1" applyAlignment="1" applyProtection="1">
      <alignment horizontal="center" textRotation="90" wrapText="1"/>
      <protection/>
    </xf>
    <xf numFmtId="0" fontId="7" fillId="34" borderId="18" xfId="0" applyFont="1" applyFill="1" applyBorder="1" applyAlignment="1">
      <alignment horizontal="center" textRotation="90" wrapText="1"/>
    </xf>
    <xf numFmtId="0" fontId="7" fillId="34" borderId="19" xfId="0" applyFont="1" applyFill="1" applyBorder="1" applyAlignment="1">
      <alignment horizontal="center" textRotation="90" wrapText="1"/>
    </xf>
    <xf numFmtId="0" fontId="7" fillId="34" borderId="20" xfId="0" applyFont="1" applyFill="1" applyBorder="1" applyAlignment="1">
      <alignment horizontal="center" textRotation="90" wrapText="1"/>
    </xf>
    <xf numFmtId="0" fontId="7" fillId="34" borderId="28" xfId="0" applyFont="1" applyFill="1" applyBorder="1" applyAlignment="1">
      <alignment horizontal="center" vertical="center" wrapText="1"/>
    </xf>
    <xf numFmtId="0" fontId="26" fillId="34" borderId="36" xfId="0" applyFont="1" applyFill="1" applyBorder="1" applyAlignment="1">
      <alignment vertical="center" wrapText="1"/>
    </xf>
    <xf numFmtId="0" fontId="26" fillId="34" borderId="28" xfId="0" applyFont="1" applyFill="1" applyBorder="1" applyAlignment="1">
      <alignment vertical="center" wrapText="1"/>
    </xf>
    <xf numFmtId="0" fontId="26" fillId="34" borderId="29" xfId="0" applyFont="1" applyFill="1" applyBorder="1" applyAlignment="1">
      <alignment vertical="center" wrapText="1"/>
    </xf>
    <xf numFmtId="0" fontId="7" fillId="33" borderId="5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9" fillId="34" borderId="50" xfId="0" applyFont="1" applyFill="1" applyBorder="1" applyAlignment="1">
      <alignment wrapText="1"/>
    </xf>
    <xf numFmtId="0" fontId="20" fillId="34" borderId="36" xfId="0" applyFont="1" applyFill="1" applyBorder="1" applyAlignment="1">
      <alignment horizontal="right" vertical="center" wrapText="1"/>
    </xf>
    <xf numFmtId="0" fontId="20" fillId="34" borderId="11" xfId="0" applyFont="1" applyFill="1" applyBorder="1" applyAlignment="1">
      <alignment horizontal="right" vertical="center" wrapText="1"/>
    </xf>
    <xf numFmtId="0" fontId="52" fillId="37" borderId="26" xfId="0" applyFont="1" applyFill="1" applyBorder="1" applyAlignment="1">
      <alignment horizontal="center" vertical="center" wrapText="1"/>
    </xf>
    <xf numFmtId="0" fontId="52" fillId="37" borderId="11" xfId="0" applyFont="1" applyFill="1" applyBorder="1" applyAlignment="1">
      <alignment horizontal="center" vertical="center" wrapText="1"/>
    </xf>
    <xf numFmtId="0" fontId="52" fillId="37" borderId="36" xfId="0" applyNumberFormat="1" applyFont="1" applyFill="1" applyBorder="1" applyAlignment="1">
      <alignment horizontal="center" vertical="center" wrapText="1"/>
    </xf>
    <xf numFmtId="0" fontId="52" fillId="37" borderId="29" xfId="0" applyNumberFormat="1" applyFont="1" applyFill="1" applyBorder="1" applyAlignment="1">
      <alignment horizontal="center" vertical="center" wrapText="1"/>
    </xf>
    <xf numFmtId="0" fontId="9" fillId="34" borderId="35" xfId="0" applyFont="1" applyFill="1" applyBorder="1" applyAlignment="1">
      <alignment wrapText="1"/>
    </xf>
    <xf numFmtId="0" fontId="0" fillId="0" borderId="51" xfId="0" applyBorder="1" applyAlignment="1">
      <alignment/>
    </xf>
    <xf numFmtId="0" fontId="0" fillId="0" borderId="22" xfId="0" applyBorder="1" applyAlignment="1">
      <alignment/>
    </xf>
    <xf numFmtId="0" fontId="52" fillId="37" borderId="26" xfId="0" applyNumberFormat="1" applyFont="1" applyFill="1" applyBorder="1" applyAlignment="1">
      <alignment horizontal="center" vertical="center" wrapText="1"/>
    </xf>
    <xf numFmtId="0" fontId="52" fillId="37" borderId="11" xfId="0" applyNumberFormat="1" applyFont="1" applyFill="1" applyBorder="1" applyAlignment="1">
      <alignment horizontal="center" vertical="center" wrapText="1"/>
    </xf>
    <xf numFmtId="0" fontId="52" fillId="38" borderId="26" xfId="0" applyFont="1" applyFill="1" applyBorder="1" applyAlignment="1">
      <alignment horizontal="center" vertical="center" wrapText="1"/>
    </xf>
    <xf numFmtId="0" fontId="52" fillId="38" borderId="11" xfId="0" applyFont="1" applyFill="1" applyBorder="1" applyAlignment="1">
      <alignment horizontal="center" vertical="center" wrapText="1"/>
    </xf>
    <xf numFmtId="0" fontId="52" fillId="38" borderId="36" xfId="0" applyNumberFormat="1" applyFont="1" applyFill="1" applyBorder="1" applyAlignment="1">
      <alignment horizontal="center" vertical="center" wrapText="1"/>
    </xf>
    <xf numFmtId="0" fontId="52" fillId="38" borderId="29" xfId="0" applyNumberFormat="1" applyFont="1" applyFill="1" applyBorder="1" applyAlignment="1">
      <alignment horizontal="center" vertical="center" wrapText="1"/>
    </xf>
    <xf numFmtId="0" fontId="52" fillId="38" borderId="26" xfId="0" applyNumberFormat="1" applyFont="1" applyFill="1" applyBorder="1" applyAlignment="1">
      <alignment horizontal="center" vertical="center" wrapText="1"/>
    </xf>
    <xf numFmtId="0" fontId="52" fillId="38" borderId="11" xfId="0" applyNumberFormat="1" applyFont="1" applyFill="1" applyBorder="1" applyAlignment="1">
      <alignment horizontal="center" vertical="center" wrapText="1"/>
    </xf>
    <xf numFmtId="0" fontId="52" fillId="33" borderId="36" xfId="0" applyNumberFormat="1" applyFont="1" applyFill="1" applyBorder="1" applyAlignment="1">
      <alignment horizontal="center" vertical="center" wrapText="1"/>
    </xf>
    <xf numFmtId="0" fontId="52" fillId="33" borderId="29" xfId="0" applyNumberFormat="1" applyFont="1" applyFill="1" applyBorder="1" applyAlignment="1">
      <alignment horizontal="center" vertical="center" wrapText="1"/>
    </xf>
    <xf numFmtId="0" fontId="52" fillId="33" borderId="26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26" xfId="0" applyNumberFormat="1" applyFont="1" applyFill="1" applyBorder="1" applyAlignment="1">
      <alignment horizontal="center" vertical="center" wrapText="1"/>
    </xf>
    <xf numFmtId="0" fontId="52" fillId="33" borderId="11" xfId="0" applyNumberFormat="1" applyFont="1" applyFill="1" applyBorder="1" applyAlignment="1">
      <alignment horizontal="center" vertical="center" wrapText="1"/>
    </xf>
    <xf numFmtId="49" fontId="52" fillId="33" borderId="26" xfId="0" applyNumberFormat="1" applyFont="1" applyFill="1" applyBorder="1" applyAlignment="1">
      <alignment horizontal="center" vertical="center" wrapText="1"/>
    </xf>
    <xf numFmtId="49" fontId="52" fillId="33" borderId="29" xfId="0" applyNumberFormat="1" applyFont="1" applyFill="1" applyBorder="1" applyAlignment="1">
      <alignment horizontal="center" vertical="center" wrapText="1"/>
    </xf>
    <xf numFmtId="1" fontId="7" fillId="33" borderId="36" xfId="0" applyNumberFormat="1" applyFont="1" applyFill="1" applyBorder="1" applyAlignment="1">
      <alignment horizontal="center" vertical="center" wrapText="1"/>
    </xf>
    <xf numFmtId="1" fontId="7" fillId="33" borderId="28" xfId="0" applyNumberFormat="1" applyFont="1" applyFill="1" applyBorder="1" applyAlignment="1">
      <alignment horizontal="center" vertical="center" wrapText="1"/>
    </xf>
    <xf numFmtId="1" fontId="7" fillId="33" borderId="29" xfId="0" applyNumberFormat="1" applyFont="1" applyFill="1" applyBorder="1" applyAlignment="1">
      <alignment horizontal="center" vertical="center" wrapText="1"/>
    </xf>
    <xf numFmtId="0" fontId="52" fillId="34" borderId="26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52" fillId="41" borderId="26" xfId="0" applyFont="1" applyFill="1" applyBorder="1" applyAlignment="1">
      <alignment horizontal="center" vertical="center" wrapText="1"/>
    </xf>
    <xf numFmtId="0" fontId="52" fillId="41" borderId="11" xfId="0" applyFont="1" applyFill="1" applyBorder="1" applyAlignment="1">
      <alignment horizontal="center" vertical="center" wrapText="1"/>
    </xf>
    <xf numFmtId="0" fontId="52" fillId="41" borderId="36" xfId="0" applyFont="1" applyFill="1" applyBorder="1" applyAlignment="1">
      <alignment horizontal="center" vertical="center" wrapText="1"/>
    </xf>
    <xf numFmtId="0" fontId="52" fillId="41" borderId="29" xfId="0" applyFont="1" applyFill="1" applyBorder="1" applyAlignment="1">
      <alignment horizontal="center" vertical="center" wrapText="1"/>
    </xf>
    <xf numFmtId="49" fontId="52" fillId="41" borderId="26" xfId="0" applyNumberFormat="1" applyFont="1" applyFill="1" applyBorder="1" applyAlignment="1">
      <alignment horizontal="center" vertical="center" wrapText="1"/>
    </xf>
    <xf numFmtId="49" fontId="52" fillId="41" borderId="11" xfId="0" applyNumberFormat="1" applyFont="1" applyFill="1" applyBorder="1" applyAlignment="1">
      <alignment horizontal="center" vertical="center" wrapText="1"/>
    </xf>
    <xf numFmtId="0" fontId="52" fillId="41" borderId="36" xfId="0" applyFont="1" applyFill="1" applyBorder="1" applyAlignment="1">
      <alignment horizontal="center" vertical="center"/>
    </xf>
    <xf numFmtId="0" fontId="52" fillId="41" borderId="29" xfId="0" applyFont="1" applyFill="1" applyBorder="1" applyAlignment="1">
      <alignment horizontal="center" vertical="center"/>
    </xf>
    <xf numFmtId="0" fontId="52" fillId="41" borderId="26" xfId="0" applyFont="1" applyFill="1" applyBorder="1" applyAlignment="1">
      <alignment horizontal="center" vertical="center"/>
    </xf>
    <xf numFmtId="0" fontId="52" fillId="41" borderId="11" xfId="0" applyFont="1" applyFill="1" applyBorder="1" applyAlignment="1">
      <alignment horizontal="center" vertical="center"/>
    </xf>
    <xf numFmtId="0" fontId="52" fillId="34" borderId="29" xfId="0" applyFont="1" applyFill="1" applyBorder="1" applyAlignment="1">
      <alignment horizontal="center" vertical="center" wrapText="1"/>
    </xf>
    <xf numFmtId="1" fontId="52" fillId="34" borderId="26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right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34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0" fontId="12" fillId="34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T20"/>
  <sheetViews>
    <sheetView tabSelected="1" zoomScalePageLayoutView="0" workbookViewId="0" topLeftCell="G1">
      <selection activeCell="G7" sqref="G7:T7"/>
    </sheetView>
  </sheetViews>
  <sheetFormatPr defaultColWidth="9.140625" defaultRowHeight="15"/>
  <cols>
    <col min="1" max="2" width="9.140625" style="2" customWidth="1"/>
    <col min="3" max="3" width="9.140625" style="16" customWidth="1"/>
    <col min="4" max="21" width="9.140625" style="2" customWidth="1"/>
    <col min="22" max="27" width="9.140625" style="3" customWidth="1"/>
    <col min="28" max="31" width="9.140625" style="7" customWidth="1"/>
    <col min="32" max="32" width="9.140625" style="3" customWidth="1"/>
    <col min="33" max="36" width="9.140625" style="8" customWidth="1"/>
    <col min="37" max="37" width="9.140625" style="17" customWidth="1"/>
    <col min="38" max="41" width="9.140625" style="2" customWidth="1"/>
    <col min="42" max="42" width="9.140625" style="3" customWidth="1"/>
    <col min="43" max="46" width="9.140625" style="2" customWidth="1"/>
    <col min="47" max="48" width="9.140625" style="4" customWidth="1"/>
    <col min="49" max="16384" width="9.140625" style="2" customWidth="1"/>
  </cols>
  <sheetData>
    <row r="1" spans="7:20" ht="18.75">
      <c r="G1" s="484" t="s">
        <v>175</v>
      </c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</row>
    <row r="2" spans="7:20" ht="18.75">
      <c r="G2" s="485" t="s">
        <v>176</v>
      </c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</row>
    <row r="3" spans="7:20" ht="18.75">
      <c r="G3" s="485" t="s">
        <v>177</v>
      </c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</row>
    <row r="4" spans="7:20" ht="18"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</row>
    <row r="5" spans="7:20" ht="18.75">
      <c r="G5" s="486" t="s">
        <v>178</v>
      </c>
      <c r="H5" s="486"/>
      <c r="I5" s="486"/>
      <c r="J5" s="486"/>
      <c r="K5" s="486"/>
      <c r="L5" s="486"/>
      <c r="M5" s="486"/>
      <c r="N5" s="486"/>
      <c r="O5" s="486"/>
      <c r="P5" s="486"/>
      <c r="Q5" s="486"/>
      <c r="R5" s="486"/>
      <c r="S5" s="486"/>
      <c r="T5" s="486"/>
    </row>
    <row r="6" spans="7:20" ht="18.75">
      <c r="G6" s="484" t="s">
        <v>179</v>
      </c>
      <c r="H6" s="484"/>
      <c r="I6" s="484"/>
      <c r="J6" s="484"/>
      <c r="K6" s="484"/>
      <c r="L6" s="484"/>
      <c r="M6" s="484"/>
      <c r="N6" s="484"/>
      <c r="O6" s="484"/>
      <c r="P6" s="484"/>
      <c r="Q6" s="484"/>
      <c r="R6" s="484"/>
      <c r="S6" s="484"/>
      <c r="T6" s="484"/>
    </row>
    <row r="7" spans="7:20" ht="18.75">
      <c r="G7" s="484" t="s">
        <v>180</v>
      </c>
      <c r="H7" s="484"/>
      <c r="I7" s="484"/>
      <c r="J7" s="484"/>
      <c r="K7" s="484"/>
      <c r="L7" s="484"/>
      <c r="M7" s="484"/>
      <c r="N7" s="484"/>
      <c r="O7" s="484"/>
      <c r="P7" s="484"/>
      <c r="Q7" s="484"/>
      <c r="R7" s="484"/>
      <c r="S7" s="484"/>
      <c r="T7" s="484"/>
    </row>
    <row r="8" spans="7:20" ht="19.5">
      <c r="G8" s="486" t="s">
        <v>181</v>
      </c>
      <c r="H8" s="487"/>
      <c r="I8" s="487"/>
      <c r="J8" s="487"/>
      <c r="K8" s="487"/>
      <c r="L8" s="487"/>
      <c r="M8" s="487"/>
      <c r="N8" s="487"/>
      <c r="O8" s="487"/>
      <c r="P8" s="487"/>
      <c r="Q8" s="487"/>
      <c r="R8" s="487"/>
      <c r="S8" s="487"/>
      <c r="T8" s="487"/>
    </row>
    <row r="9" spans="7:20" ht="18.75">
      <c r="G9" s="488" t="s">
        <v>182</v>
      </c>
      <c r="H9" s="484"/>
      <c r="I9" s="484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4"/>
    </row>
    <row r="10" spans="7:20" ht="18.75">
      <c r="G10" s="488" t="s">
        <v>183</v>
      </c>
      <c r="H10" s="488"/>
      <c r="I10" s="488"/>
      <c r="J10" s="488"/>
      <c r="K10" s="488"/>
      <c r="L10" s="488"/>
      <c r="M10" s="488"/>
      <c r="N10" s="488"/>
      <c r="O10" s="488"/>
      <c r="P10" s="488"/>
      <c r="Q10" s="488"/>
      <c r="R10" s="488"/>
      <c r="S10" s="488"/>
      <c r="T10" s="488"/>
    </row>
    <row r="11" spans="7:20" ht="18.75">
      <c r="G11" s="488" t="s">
        <v>184</v>
      </c>
      <c r="H11" s="488"/>
      <c r="I11" s="488"/>
      <c r="J11" s="488"/>
      <c r="K11" s="488"/>
      <c r="L11" s="488"/>
      <c r="M11" s="488"/>
      <c r="N11" s="488"/>
      <c r="O11" s="488"/>
      <c r="P11" s="488"/>
      <c r="Q11" s="488"/>
      <c r="R11" s="488"/>
      <c r="S11" s="488"/>
      <c r="T11" s="488"/>
    </row>
    <row r="12" spans="7:20" ht="18.75">
      <c r="G12" s="486" t="s">
        <v>185</v>
      </c>
      <c r="H12" s="489"/>
      <c r="I12" s="489"/>
      <c r="J12" s="489"/>
      <c r="K12" s="489"/>
      <c r="L12" s="489"/>
      <c r="M12" s="489"/>
      <c r="N12" s="489"/>
      <c r="O12" s="489"/>
      <c r="P12" s="489"/>
      <c r="Q12" s="489"/>
      <c r="R12" s="489"/>
      <c r="S12" s="489"/>
      <c r="T12" s="489"/>
    </row>
    <row r="13" spans="7:20" ht="18.75">
      <c r="G13" s="490" t="s">
        <v>186</v>
      </c>
      <c r="H13" s="484"/>
      <c r="I13" s="484"/>
      <c r="J13" s="484"/>
      <c r="K13" s="484"/>
      <c r="L13" s="484"/>
      <c r="M13" s="484"/>
      <c r="N13" s="484"/>
      <c r="O13" s="484"/>
      <c r="P13" s="484"/>
      <c r="Q13" s="484"/>
      <c r="R13" s="484"/>
      <c r="S13" s="484"/>
      <c r="T13" s="484"/>
    </row>
    <row r="14" spans="7:20" ht="18">
      <c r="G14" s="491" t="s">
        <v>187</v>
      </c>
      <c r="H14" s="491"/>
      <c r="I14" s="491"/>
      <c r="J14" s="491"/>
      <c r="K14" s="491"/>
      <c r="L14" s="491"/>
      <c r="M14" s="491"/>
      <c r="N14" s="491"/>
      <c r="O14" s="491"/>
      <c r="P14" s="491"/>
      <c r="Q14" s="491"/>
      <c r="R14" s="491"/>
      <c r="S14" s="491"/>
      <c r="T14" s="491"/>
    </row>
    <row r="15" spans="7:20" ht="18.75">
      <c r="G15" s="210"/>
      <c r="H15" s="492"/>
      <c r="I15" s="492"/>
      <c r="J15" s="492"/>
      <c r="K15" s="492"/>
      <c r="L15" s="492"/>
      <c r="M15" s="493" t="s">
        <v>188</v>
      </c>
      <c r="N15" s="494"/>
      <c r="O15" s="493" t="s">
        <v>189</v>
      </c>
      <c r="P15" s="493"/>
      <c r="Q15" s="493"/>
      <c r="R15" s="493"/>
      <c r="S15" s="493"/>
      <c r="T15" s="494"/>
    </row>
    <row r="16" spans="7:20" ht="18.75">
      <c r="G16" s="492"/>
      <c r="H16" s="210"/>
      <c r="I16" s="210"/>
      <c r="J16" s="210"/>
      <c r="K16" s="210"/>
      <c r="L16" s="210"/>
      <c r="M16" s="494"/>
      <c r="N16" s="494"/>
      <c r="O16" s="493" t="s">
        <v>190</v>
      </c>
      <c r="P16" s="493"/>
      <c r="Q16" s="493"/>
      <c r="R16" s="493"/>
      <c r="S16" s="493"/>
      <c r="T16" s="493"/>
    </row>
    <row r="17" spans="7:20" ht="18.75">
      <c r="G17" s="492"/>
      <c r="H17" s="210"/>
      <c r="I17" s="210"/>
      <c r="J17" s="210"/>
      <c r="K17" s="210"/>
      <c r="L17" s="210"/>
      <c r="M17" s="494"/>
      <c r="N17" s="494"/>
      <c r="O17" s="493" t="s">
        <v>191</v>
      </c>
      <c r="P17" s="493"/>
      <c r="Q17" s="493"/>
      <c r="R17" s="493"/>
      <c r="S17" s="493"/>
      <c r="T17" s="493"/>
    </row>
    <row r="18" spans="7:20" ht="18.75">
      <c r="G18" s="210"/>
      <c r="H18" s="492"/>
      <c r="I18" s="492"/>
      <c r="J18" s="492"/>
      <c r="K18" s="492"/>
      <c r="L18" s="492"/>
      <c r="M18" s="493" t="s">
        <v>196</v>
      </c>
      <c r="N18" s="494"/>
      <c r="O18" s="493"/>
      <c r="P18" s="493"/>
      <c r="Q18" s="493"/>
      <c r="R18" s="493"/>
      <c r="S18" s="493"/>
      <c r="T18" s="493"/>
    </row>
    <row r="19" spans="7:20" ht="18.75">
      <c r="G19" s="210"/>
      <c r="H19" s="492"/>
      <c r="I19" s="492"/>
      <c r="J19" s="492"/>
      <c r="K19" s="492"/>
      <c r="L19" s="492"/>
      <c r="M19" s="493" t="s">
        <v>192</v>
      </c>
      <c r="N19" s="494"/>
      <c r="O19" s="493"/>
      <c r="P19" s="493" t="s">
        <v>193</v>
      </c>
      <c r="Q19" s="493"/>
      <c r="R19" s="493"/>
      <c r="S19" s="493"/>
      <c r="T19" s="493"/>
    </row>
    <row r="20" spans="7:20" ht="18.75">
      <c r="G20" s="210"/>
      <c r="H20" s="492"/>
      <c r="I20" s="492"/>
      <c r="J20" s="492"/>
      <c r="K20" s="492"/>
      <c r="L20" s="492"/>
      <c r="M20" s="493" t="s">
        <v>194</v>
      </c>
      <c r="N20" s="495" t="s">
        <v>195</v>
      </c>
      <c r="O20" s="493"/>
      <c r="P20" s="495"/>
      <c r="Q20" s="494"/>
      <c r="R20" s="494"/>
      <c r="S20" s="494"/>
      <c r="T20" s="494"/>
    </row>
  </sheetData>
  <sheetProtection/>
  <mergeCells count="13">
    <mergeCell ref="G14:T14"/>
    <mergeCell ref="G8:T8"/>
    <mergeCell ref="G9:T9"/>
    <mergeCell ref="G10:T10"/>
    <mergeCell ref="G11:T11"/>
    <mergeCell ref="G12:T12"/>
    <mergeCell ref="G13:T13"/>
    <mergeCell ref="G1:T1"/>
    <mergeCell ref="G2:T2"/>
    <mergeCell ref="G3:T3"/>
    <mergeCell ref="G5:T5"/>
    <mergeCell ref="G6:T6"/>
    <mergeCell ref="G7:T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6"/>
  <sheetViews>
    <sheetView zoomScale="80" zoomScaleNormal="80" zoomScalePageLayoutView="80" workbookViewId="0" topLeftCell="A1">
      <selection activeCell="U81" sqref="U81"/>
    </sheetView>
  </sheetViews>
  <sheetFormatPr defaultColWidth="9.140625" defaultRowHeight="15"/>
  <cols>
    <col min="1" max="1" width="11.140625" style="2" customWidth="1"/>
    <col min="2" max="2" width="42.140625" style="2" customWidth="1"/>
    <col min="3" max="3" width="16.421875" style="2" customWidth="1"/>
    <col min="4" max="4" width="6.00390625" style="2" customWidth="1"/>
    <col min="5" max="5" width="7.57421875" style="2" customWidth="1"/>
    <col min="6" max="6" width="6.8515625" style="2" customWidth="1"/>
    <col min="7" max="9" width="5.140625" style="2" customWidth="1"/>
    <col min="10" max="10" width="6.00390625" style="2" customWidth="1"/>
    <col min="11" max="13" width="5.28125" style="2" customWidth="1"/>
    <col min="14" max="14" width="5.28125" style="3" customWidth="1"/>
    <col min="15" max="15" width="5.7109375" style="3" customWidth="1"/>
    <col min="16" max="16" width="5.421875" style="3" customWidth="1"/>
    <col min="17" max="17" width="5.421875" style="1" customWidth="1"/>
    <col min="18" max="18" width="5.28125" style="3" customWidth="1"/>
    <col min="19" max="19" width="5.00390625" style="2" customWidth="1"/>
    <col min="20" max="20" width="5.28125" style="2" customWidth="1"/>
    <col min="21" max="21" width="5.421875" style="2" customWidth="1"/>
    <col min="22" max="22" width="5.140625" style="2" customWidth="1"/>
    <col min="23" max="23" width="5.00390625" style="2" customWidth="1"/>
    <col min="24" max="24" width="5.28125" style="2" customWidth="1"/>
    <col min="25" max="25" width="5.421875" style="2" customWidth="1"/>
    <col min="26" max="26" width="5.7109375" style="2" customWidth="1"/>
    <col min="27" max="27" width="5.8515625" style="2" customWidth="1"/>
    <col min="28" max="28" width="4.28125" style="2" customWidth="1"/>
    <col min="29" max="16384" width="9.140625" style="2" customWidth="1"/>
  </cols>
  <sheetData>
    <row r="1" spans="1:13" ht="25.5" customHeight="1">
      <c r="A1" s="421" t="s">
        <v>171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</row>
    <row r="2" spans="1:26" ht="41.25" customHeight="1" thickBot="1">
      <c r="A2" s="422" t="s">
        <v>0</v>
      </c>
      <c r="B2" s="425" t="s">
        <v>1</v>
      </c>
      <c r="C2" s="428" t="s">
        <v>2</v>
      </c>
      <c r="D2" s="219" t="s">
        <v>3</v>
      </c>
      <c r="E2" s="388"/>
      <c r="F2" s="388"/>
      <c r="G2" s="388"/>
      <c r="H2" s="388"/>
      <c r="I2" s="388"/>
      <c r="J2" s="220"/>
      <c r="K2" s="406" t="s">
        <v>155</v>
      </c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8"/>
    </row>
    <row r="3" spans="1:26" ht="19.5" customHeight="1">
      <c r="A3" s="423"/>
      <c r="B3" s="426"/>
      <c r="C3" s="429"/>
      <c r="D3" s="431" t="s">
        <v>4</v>
      </c>
      <c r="E3" s="431" t="s">
        <v>76</v>
      </c>
      <c r="F3" s="219" t="s">
        <v>5</v>
      </c>
      <c r="G3" s="434"/>
      <c r="H3" s="434"/>
      <c r="I3" s="434"/>
      <c r="J3" s="220"/>
      <c r="K3" s="396" t="s">
        <v>6</v>
      </c>
      <c r="L3" s="396"/>
      <c r="M3" s="396"/>
      <c r="N3" s="397"/>
      <c r="O3" s="396" t="s">
        <v>7</v>
      </c>
      <c r="P3" s="396"/>
      <c r="Q3" s="396"/>
      <c r="R3" s="397"/>
      <c r="S3" s="396" t="s">
        <v>11</v>
      </c>
      <c r="T3" s="396"/>
      <c r="U3" s="396"/>
      <c r="V3" s="397"/>
      <c r="W3" s="396" t="s">
        <v>12</v>
      </c>
      <c r="X3" s="396"/>
      <c r="Y3" s="396"/>
      <c r="Z3" s="397"/>
    </row>
    <row r="4" spans="1:29" ht="16.5" customHeight="1">
      <c r="A4" s="423"/>
      <c r="B4" s="426"/>
      <c r="C4" s="429"/>
      <c r="D4" s="432"/>
      <c r="E4" s="432"/>
      <c r="F4" s="413" t="s">
        <v>94</v>
      </c>
      <c r="G4" s="410" t="s">
        <v>13</v>
      </c>
      <c r="H4" s="416" t="s">
        <v>95</v>
      </c>
      <c r="I4" s="50"/>
      <c r="J4" s="413" t="s">
        <v>20</v>
      </c>
      <c r="K4" s="400" t="s">
        <v>14</v>
      </c>
      <c r="L4" s="401"/>
      <c r="M4" s="402" t="s">
        <v>97</v>
      </c>
      <c r="N4" s="403"/>
      <c r="O4" s="400" t="s">
        <v>15</v>
      </c>
      <c r="P4" s="401"/>
      <c r="Q4" s="402" t="s">
        <v>77</v>
      </c>
      <c r="R4" s="403"/>
      <c r="S4" s="400" t="s">
        <v>16</v>
      </c>
      <c r="T4" s="400"/>
      <c r="U4" s="402" t="s">
        <v>17</v>
      </c>
      <c r="V4" s="403"/>
      <c r="W4" s="400" t="s">
        <v>18</v>
      </c>
      <c r="X4" s="400"/>
      <c r="Y4" s="402" t="s">
        <v>19</v>
      </c>
      <c r="Z4" s="403"/>
      <c r="AA4" s="37"/>
      <c r="AB4" s="37"/>
      <c r="AC4" s="37"/>
    </row>
    <row r="5" spans="1:29" ht="15.75" customHeight="1" hidden="1">
      <c r="A5" s="423"/>
      <c r="B5" s="426"/>
      <c r="C5" s="429"/>
      <c r="D5" s="432"/>
      <c r="E5" s="432"/>
      <c r="F5" s="414"/>
      <c r="G5" s="411"/>
      <c r="H5" s="417"/>
      <c r="I5" s="51"/>
      <c r="J5" s="414"/>
      <c r="K5" s="55"/>
      <c r="L5" s="25"/>
      <c r="M5" s="25"/>
      <c r="N5" s="70"/>
      <c r="O5" s="55"/>
      <c r="P5" s="25"/>
      <c r="Q5" s="25"/>
      <c r="R5" s="70"/>
      <c r="S5" s="57"/>
      <c r="T5" s="56"/>
      <c r="U5" s="56"/>
      <c r="V5" s="72"/>
      <c r="W5" s="71"/>
      <c r="X5" s="56"/>
      <c r="Y5" s="56"/>
      <c r="Z5" s="72"/>
      <c r="AA5" s="37"/>
      <c r="AB5" s="37"/>
      <c r="AC5" s="37"/>
    </row>
    <row r="6" spans="1:29" ht="33.75" customHeight="1">
      <c r="A6" s="423"/>
      <c r="B6" s="426"/>
      <c r="C6" s="429"/>
      <c r="D6" s="432"/>
      <c r="E6" s="432"/>
      <c r="F6" s="414"/>
      <c r="G6" s="411"/>
      <c r="H6" s="417"/>
      <c r="I6" s="51"/>
      <c r="J6" s="414"/>
      <c r="K6" s="404" t="s">
        <v>98</v>
      </c>
      <c r="L6" s="389" t="s">
        <v>99</v>
      </c>
      <c r="M6" s="389" t="s">
        <v>98</v>
      </c>
      <c r="N6" s="391" t="s">
        <v>100</v>
      </c>
      <c r="O6" s="398" t="s">
        <v>98</v>
      </c>
      <c r="P6" s="389" t="s">
        <v>100</v>
      </c>
      <c r="Q6" s="389" t="s">
        <v>98</v>
      </c>
      <c r="R6" s="391" t="s">
        <v>100</v>
      </c>
      <c r="S6" s="398" t="s">
        <v>98</v>
      </c>
      <c r="T6" s="389" t="s">
        <v>100</v>
      </c>
      <c r="U6" s="389" t="s">
        <v>98</v>
      </c>
      <c r="V6" s="391" t="s">
        <v>100</v>
      </c>
      <c r="W6" s="398" t="s">
        <v>98</v>
      </c>
      <c r="X6" s="389" t="s">
        <v>100</v>
      </c>
      <c r="Y6" s="389" t="s">
        <v>98</v>
      </c>
      <c r="Z6" s="391" t="s">
        <v>100</v>
      </c>
      <c r="AA6" s="53"/>
      <c r="AB6" s="54"/>
      <c r="AC6" s="37"/>
    </row>
    <row r="7" spans="1:29" ht="80.25" customHeight="1">
      <c r="A7" s="424"/>
      <c r="B7" s="427"/>
      <c r="C7" s="430"/>
      <c r="D7" s="433"/>
      <c r="E7" s="433"/>
      <c r="F7" s="415"/>
      <c r="G7" s="412"/>
      <c r="H7" s="418"/>
      <c r="I7" s="52" t="s">
        <v>96</v>
      </c>
      <c r="J7" s="415"/>
      <c r="K7" s="405"/>
      <c r="L7" s="390"/>
      <c r="M7" s="390"/>
      <c r="N7" s="392"/>
      <c r="O7" s="399"/>
      <c r="P7" s="390"/>
      <c r="Q7" s="390"/>
      <c r="R7" s="392"/>
      <c r="S7" s="399"/>
      <c r="T7" s="390"/>
      <c r="U7" s="390"/>
      <c r="V7" s="392"/>
      <c r="W7" s="399"/>
      <c r="X7" s="390"/>
      <c r="Y7" s="390"/>
      <c r="Z7" s="392"/>
      <c r="AA7" s="47"/>
      <c r="AB7" s="47"/>
      <c r="AC7" s="37"/>
    </row>
    <row r="8" spans="1:29" ht="12.75">
      <c r="A8" s="6">
        <v>1</v>
      </c>
      <c r="B8" s="6">
        <v>2</v>
      </c>
      <c r="C8" s="6">
        <v>3</v>
      </c>
      <c r="D8" s="24">
        <v>4</v>
      </c>
      <c r="E8" s="6">
        <v>5</v>
      </c>
      <c r="F8" s="64">
        <v>6</v>
      </c>
      <c r="G8" s="74">
        <v>7</v>
      </c>
      <c r="H8" s="24">
        <v>8</v>
      </c>
      <c r="I8" s="6">
        <v>9</v>
      </c>
      <c r="J8" s="64">
        <v>10</v>
      </c>
      <c r="K8" s="393">
        <v>11</v>
      </c>
      <c r="L8" s="409"/>
      <c r="M8" s="394">
        <v>12</v>
      </c>
      <c r="N8" s="395"/>
      <c r="O8" s="393">
        <v>13</v>
      </c>
      <c r="P8" s="409"/>
      <c r="Q8" s="394">
        <v>14</v>
      </c>
      <c r="R8" s="395"/>
      <c r="S8" s="393">
        <v>15</v>
      </c>
      <c r="T8" s="393"/>
      <c r="U8" s="394">
        <v>16</v>
      </c>
      <c r="V8" s="395"/>
      <c r="W8" s="393">
        <v>17</v>
      </c>
      <c r="X8" s="393"/>
      <c r="Y8" s="394">
        <v>18</v>
      </c>
      <c r="Z8" s="395"/>
      <c r="AA8" s="47"/>
      <c r="AB8" s="47"/>
      <c r="AC8" s="37"/>
    </row>
    <row r="9" spans="1:26" ht="29.25" customHeight="1" thickBot="1">
      <c r="A9" s="40" t="s">
        <v>61</v>
      </c>
      <c r="B9" s="44" t="s">
        <v>85</v>
      </c>
      <c r="C9" s="48" t="s">
        <v>157</v>
      </c>
      <c r="D9" s="118">
        <f aca="true" t="shared" si="0" ref="D9:K9">SUM(D10,D11,D12,D13,D14,D15)</f>
        <v>786</v>
      </c>
      <c r="E9" s="45">
        <f t="shared" si="0"/>
        <v>704</v>
      </c>
      <c r="F9" s="45">
        <f t="shared" si="0"/>
        <v>524</v>
      </c>
      <c r="G9" s="75">
        <f t="shared" si="0"/>
        <v>82</v>
      </c>
      <c r="H9" s="79">
        <v>38</v>
      </c>
      <c r="I9" s="79">
        <v>44</v>
      </c>
      <c r="J9" s="65">
        <f t="shared" si="0"/>
        <v>0</v>
      </c>
      <c r="K9" s="336">
        <f t="shared" si="0"/>
        <v>14</v>
      </c>
      <c r="L9" s="337"/>
      <c r="M9" s="334">
        <v>6</v>
      </c>
      <c r="N9" s="335"/>
      <c r="O9" s="336">
        <v>8</v>
      </c>
      <c r="P9" s="337"/>
      <c r="Q9" s="334">
        <v>6</v>
      </c>
      <c r="R9" s="335"/>
      <c r="S9" s="336">
        <v>6</v>
      </c>
      <c r="T9" s="337"/>
      <c r="U9" s="334">
        <v>14</v>
      </c>
      <c r="V9" s="335"/>
      <c r="W9" s="336">
        <v>28</v>
      </c>
      <c r="X9" s="337"/>
      <c r="Y9" s="334">
        <f>SUM(Y10,Y11,Y12,Y13,Y14,Y15)</f>
        <v>0</v>
      </c>
      <c r="Z9" s="335"/>
    </row>
    <row r="10" spans="1:26" ht="16.5" customHeight="1" thickBot="1">
      <c r="A10" s="29" t="s">
        <v>27</v>
      </c>
      <c r="B10" s="43" t="s">
        <v>28</v>
      </c>
      <c r="C10" s="36" t="s">
        <v>9</v>
      </c>
      <c r="D10" s="145">
        <v>58</v>
      </c>
      <c r="E10" s="20">
        <v>48</v>
      </c>
      <c r="F10" s="99">
        <v>48</v>
      </c>
      <c r="G10" s="103">
        <f aca="true" t="shared" si="1" ref="G10:G15">SUM(K10:Z10)</f>
        <v>10</v>
      </c>
      <c r="H10" s="91">
        <f>SUM(K10,M10,O10,Q10,S10,U10,W10,Y10)</f>
        <v>10</v>
      </c>
      <c r="I10" s="91">
        <f>SUM(L10,N10,P10,R10,T10,V10,X10,Z10)</f>
        <v>0</v>
      </c>
      <c r="J10" s="66"/>
      <c r="K10" s="303"/>
      <c r="L10" s="304"/>
      <c r="M10" s="277"/>
      <c r="N10" s="278"/>
      <c r="O10" s="273"/>
      <c r="P10" s="274"/>
      <c r="Q10" s="277"/>
      <c r="R10" s="278"/>
      <c r="S10" s="273"/>
      <c r="T10" s="274"/>
      <c r="U10" s="249"/>
      <c r="V10" s="250"/>
      <c r="W10" s="275">
        <v>10</v>
      </c>
      <c r="X10" s="276"/>
      <c r="Y10" s="249"/>
      <c r="Z10" s="250"/>
    </row>
    <row r="11" spans="1:26" ht="15" customHeight="1" thickBot="1">
      <c r="A11" s="30" t="s">
        <v>29</v>
      </c>
      <c r="B11" s="27" t="s">
        <v>62</v>
      </c>
      <c r="C11" s="36" t="s">
        <v>9</v>
      </c>
      <c r="D11" s="145">
        <v>60</v>
      </c>
      <c r="E11" s="20">
        <v>50</v>
      </c>
      <c r="F11" s="99">
        <v>48</v>
      </c>
      <c r="G11" s="103">
        <f t="shared" si="1"/>
        <v>10</v>
      </c>
      <c r="H11" s="91">
        <v>8</v>
      </c>
      <c r="I11" s="91">
        <v>2</v>
      </c>
      <c r="J11" s="66"/>
      <c r="K11" s="303"/>
      <c r="L11" s="304"/>
      <c r="M11" s="277"/>
      <c r="N11" s="278"/>
      <c r="O11" s="273"/>
      <c r="P11" s="274"/>
      <c r="Q11" s="277"/>
      <c r="R11" s="278"/>
      <c r="S11" s="273"/>
      <c r="T11" s="274"/>
      <c r="U11" s="249"/>
      <c r="V11" s="250"/>
      <c r="W11" s="275">
        <v>10</v>
      </c>
      <c r="X11" s="276"/>
      <c r="Y11" s="249"/>
      <c r="Z11" s="250"/>
    </row>
    <row r="12" spans="1:26" ht="15" customHeight="1" thickBot="1">
      <c r="A12" s="26" t="s">
        <v>30</v>
      </c>
      <c r="B12" s="27" t="s">
        <v>22</v>
      </c>
      <c r="C12" s="36" t="s">
        <v>9</v>
      </c>
      <c r="D12" s="145">
        <v>60</v>
      </c>
      <c r="E12" s="20">
        <v>48</v>
      </c>
      <c r="F12" s="99">
        <v>48</v>
      </c>
      <c r="G12" s="103">
        <f t="shared" si="1"/>
        <v>12</v>
      </c>
      <c r="H12" s="91">
        <f>SUM(K12,M12,O12,Q12,S12,U12,W12,Y12)</f>
        <v>12</v>
      </c>
      <c r="I12" s="91">
        <f>SUM(L12,N12,P12,R12,T12,V12,X12,Z12)</f>
        <v>0</v>
      </c>
      <c r="J12" s="66"/>
      <c r="K12" s="338">
        <v>12</v>
      </c>
      <c r="L12" s="339"/>
      <c r="M12" s="277"/>
      <c r="N12" s="278"/>
      <c r="O12" s="273"/>
      <c r="P12" s="274"/>
      <c r="Q12" s="277"/>
      <c r="R12" s="278"/>
      <c r="S12" s="273"/>
      <c r="T12" s="274"/>
      <c r="U12" s="249"/>
      <c r="V12" s="250"/>
      <c r="W12" s="247"/>
      <c r="X12" s="248"/>
      <c r="Y12" s="249"/>
      <c r="Z12" s="250"/>
    </row>
    <row r="13" spans="1:26" ht="27.75" customHeight="1" thickBot="1">
      <c r="A13" s="26" t="s">
        <v>31</v>
      </c>
      <c r="B13" s="27" t="s">
        <v>21</v>
      </c>
      <c r="C13" s="20" t="s">
        <v>103</v>
      </c>
      <c r="D13" s="145">
        <v>210</v>
      </c>
      <c r="E13" s="20">
        <v>172</v>
      </c>
      <c r="F13" s="99">
        <v>172</v>
      </c>
      <c r="G13" s="103">
        <f t="shared" si="1"/>
        <v>38</v>
      </c>
      <c r="H13" s="91">
        <v>0</v>
      </c>
      <c r="I13" s="91">
        <f>SUM(L13,M13,O13,Q13,S13,U13,W13,Z13)</f>
        <v>38</v>
      </c>
      <c r="J13" s="67"/>
      <c r="K13" s="273"/>
      <c r="L13" s="274"/>
      <c r="M13" s="279">
        <v>6</v>
      </c>
      <c r="N13" s="280"/>
      <c r="O13" s="283">
        <v>8</v>
      </c>
      <c r="P13" s="284"/>
      <c r="Q13" s="279">
        <v>6</v>
      </c>
      <c r="R13" s="280"/>
      <c r="S13" s="275">
        <v>6</v>
      </c>
      <c r="T13" s="276"/>
      <c r="U13" s="313">
        <v>4</v>
      </c>
      <c r="V13" s="314"/>
      <c r="W13" s="275">
        <v>8</v>
      </c>
      <c r="X13" s="276"/>
      <c r="Y13" s="249"/>
      <c r="Z13" s="250"/>
    </row>
    <row r="14" spans="1:26" ht="17.25" customHeight="1" thickBot="1">
      <c r="A14" s="26" t="s">
        <v>63</v>
      </c>
      <c r="B14" s="27" t="s">
        <v>23</v>
      </c>
      <c r="C14" s="20" t="s">
        <v>9</v>
      </c>
      <c r="D14" s="145">
        <v>344</v>
      </c>
      <c r="E14" s="20">
        <v>342</v>
      </c>
      <c r="F14" s="99">
        <v>172</v>
      </c>
      <c r="G14" s="103">
        <f t="shared" si="1"/>
        <v>2</v>
      </c>
      <c r="H14" s="91">
        <f>SUM(K14,M14,O14,Q14,S14,U14,W14,Y14)</f>
        <v>2</v>
      </c>
      <c r="I14" s="91">
        <f>SUM(L14,N14,P14,R14,T14,V14,X14,Z14)</f>
        <v>0</v>
      </c>
      <c r="J14" s="67"/>
      <c r="K14" s="283">
        <v>2</v>
      </c>
      <c r="L14" s="284"/>
      <c r="M14" s="277"/>
      <c r="N14" s="278"/>
      <c r="O14" s="273"/>
      <c r="P14" s="274"/>
      <c r="Q14" s="277"/>
      <c r="R14" s="278"/>
      <c r="S14" s="273"/>
      <c r="T14" s="274"/>
      <c r="U14" s="249"/>
      <c r="V14" s="250"/>
      <c r="W14" s="247"/>
      <c r="X14" s="248"/>
      <c r="Y14" s="249"/>
      <c r="Z14" s="250"/>
    </row>
    <row r="15" spans="1:26" ht="15" customHeight="1" thickBot="1">
      <c r="A15" s="26" t="s">
        <v>83</v>
      </c>
      <c r="B15" s="27" t="s">
        <v>170</v>
      </c>
      <c r="C15" s="20" t="s">
        <v>9</v>
      </c>
      <c r="D15" s="145">
        <v>54</v>
      </c>
      <c r="E15" s="20">
        <v>44</v>
      </c>
      <c r="F15" s="99">
        <v>36</v>
      </c>
      <c r="G15" s="103">
        <f t="shared" si="1"/>
        <v>10</v>
      </c>
      <c r="H15" s="91">
        <v>6</v>
      </c>
      <c r="I15" s="91">
        <v>4</v>
      </c>
      <c r="J15" s="67"/>
      <c r="K15" s="273"/>
      <c r="L15" s="274"/>
      <c r="M15" s="277"/>
      <c r="N15" s="278"/>
      <c r="O15" s="273"/>
      <c r="P15" s="274"/>
      <c r="Q15" s="277"/>
      <c r="R15" s="278"/>
      <c r="S15" s="273"/>
      <c r="T15" s="274"/>
      <c r="U15" s="249">
        <v>10</v>
      </c>
      <c r="V15" s="250"/>
      <c r="W15" s="247"/>
      <c r="X15" s="248"/>
      <c r="Y15" s="249"/>
      <c r="Z15" s="250"/>
    </row>
    <row r="16" spans="1:26" ht="26.25" thickBot="1">
      <c r="A16" s="40" t="s">
        <v>32</v>
      </c>
      <c r="B16" s="44" t="s">
        <v>86</v>
      </c>
      <c r="C16" s="41" t="s">
        <v>149</v>
      </c>
      <c r="D16" s="100">
        <f>SUM(D17,D18)</f>
        <v>186</v>
      </c>
      <c r="E16" s="42">
        <f>SUM(E17,E18)</f>
        <v>160</v>
      </c>
      <c r="F16" s="102">
        <f>SUM(F17,F18)</f>
        <v>124</v>
      </c>
      <c r="G16" s="81">
        <f>SUM(G17,G18)</f>
        <v>26</v>
      </c>
      <c r="H16" s="82">
        <v>12</v>
      </c>
      <c r="I16" s="83">
        <v>14</v>
      </c>
      <c r="J16" s="73">
        <f>SUM(J17,J18)</f>
        <v>0</v>
      </c>
      <c r="K16" s="329">
        <v>16</v>
      </c>
      <c r="L16" s="325"/>
      <c r="M16" s="324">
        <v>10</v>
      </c>
      <c r="N16" s="326"/>
      <c r="O16" s="329">
        <f>SUM(O17,O18)</f>
        <v>0</v>
      </c>
      <c r="P16" s="325"/>
      <c r="Q16" s="324">
        <f>SUM(Q17,Q18)</f>
        <v>0</v>
      </c>
      <c r="R16" s="326"/>
      <c r="S16" s="329">
        <f>SUM(S17,S18)</f>
        <v>0</v>
      </c>
      <c r="T16" s="325"/>
      <c r="U16" s="324">
        <f>SUM(U17,U18)</f>
        <v>0</v>
      </c>
      <c r="V16" s="326"/>
      <c r="W16" s="329">
        <f>SUM(W17,W18)</f>
        <v>0</v>
      </c>
      <c r="X16" s="325"/>
      <c r="Y16" s="324">
        <f>SUM(Y17,Y18)</f>
        <v>0</v>
      </c>
      <c r="Z16" s="326"/>
    </row>
    <row r="17" spans="1:26" ht="21" customHeight="1" thickBot="1">
      <c r="A17" s="26" t="s">
        <v>33</v>
      </c>
      <c r="B17" s="30" t="s">
        <v>24</v>
      </c>
      <c r="C17" s="76" t="s">
        <v>81</v>
      </c>
      <c r="D17" s="145">
        <v>54</v>
      </c>
      <c r="E17" s="20">
        <v>44</v>
      </c>
      <c r="F17" s="99">
        <v>36</v>
      </c>
      <c r="G17" s="103">
        <f>SUM(K17:Z17)</f>
        <v>10</v>
      </c>
      <c r="H17" s="91">
        <v>4</v>
      </c>
      <c r="I17" s="91">
        <v>6</v>
      </c>
      <c r="J17" s="78"/>
      <c r="K17" s="303"/>
      <c r="L17" s="304"/>
      <c r="M17" s="332">
        <v>10</v>
      </c>
      <c r="N17" s="333"/>
      <c r="O17" s="327"/>
      <c r="P17" s="328"/>
      <c r="Q17" s="322"/>
      <c r="R17" s="323"/>
      <c r="S17" s="327"/>
      <c r="T17" s="328"/>
      <c r="U17" s="322"/>
      <c r="V17" s="323"/>
      <c r="W17" s="327"/>
      <c r="X17" s="328"/>
      <c r="Y17" s="322"/>
      <c r="Z17" s="323"/>
    </row>
    <row r="18" spans="1:26" ht="39.75" customHeight="1" thickBot="1">
      <c r="A18" s="26" t="s">
        <v>34</v>
      </c>
      <c r="B18" s="30" t="s">
        <v>84</v>
      </c>
      <c r="C18" s="76" t="s">
        <v>10</v>
      </c>
      <c r="D18" s="145">
        <v>132</v>
      </c>
      <c r="E18" s="20">
        <v>116</v>
      </c>
      <c r="F18" s="174">
        <v>88</v>
      </c>
      <c r="G18" s="135">
        <f>SUM(K18:Z18)</f>
        <v>16</v>
      </c>
      <c r="H18" s="92">
        <v>8</v>
      </c>
      <c r="I18" s="91">
        <v>8</v>
      </c>
      <c r="J18" s="67"/>
      <c r="K18" s="330">
        <v>16</v>
      </c>
      <c r="L18" s="331"/>
      <c r="M18" s="299"/>
      <c r="N18" s="300"/>
      <c r="O18" s="327"/>
      <c r="P18" s="328"/>
      <c r="Q18" s="322"/>
      <c r="R18" s="323"/>
      <c r="S18" s="327"/>
      <c r="T18" s="328"/>
      <c r="U18" s="322"/>
      <c r="V18" s="323"/>
      <c r="W18" s="327"/>
      <c r="X18" s="328"/>
      <c r="Y18" s="322"/>
      <c r="Z18" s="323"/>
    </row>
    <row r="19" spans="1:26" ht="23.25" customHeight="1">
      <c r="A19" s="40" t="s">
        <v>35</v>
      </c>
      <c r="B19" s="205" t="s">
        <v>91</v>
      </c>
      <c r="C19" s="41" t="s">
        <v>169</v>
      </c>
      <c r="D19" s="77">
        <f>SUM(D20,D29)</f>
        <v>3673</v>
      </c>
      <c r="E19" s="77">
        <f aca="true" t="shared" si="2" ref="E19:J19">SUM(E20,E29)</f>
        <v>3141</v>
      </c>
      <c r="F19" s="73">
        <f t="shared" si="2"/>
        <v>2448</v>
      </c>
      <c r="G19" s="176">
        <f t="shared" si="2"/>
        <v>532</v>
      </c>
      <c r="H19" s="80">
        <v>320</v>
      </c>
      <c r="I19" s="77">
        <v>212</v>
      </c>
      <c r="J19" s="77">
        <f t="shared" si="2"/>
        <v>6</v>
      </c>
      <c r="K19" s="324">
        <v>58</v>
      </c>
      <c r="L19" s="325"/>
      <c r="M19" s="324">
        <v>56</v>
      </c>
      <c r="N19" s="325"/>
      <c r="O19" s="324">
        <v>88</v>
      </c>
      <c r="P19" s="325"/>
      <c r="Q19" s="324">
        <v>58</v>
      </c>
      <c r="R19" s="325"/>
      <c r="S19" s="324">
        <v>80</v>
      </c>
      <c r="T19" s="325"/>
      <c r="U19" s="324">
        <v>60</v>
      </c>
      <c r="V19" s="325"/>
      <c r="W19" s="324">
        <v>66</v>
      </c>
      <c r="X19" s="325"/>
      <c r="Y19" s="324">
        <v>66</v>
      </c>
      <c r="Z19" s="326"/>
    </row>
    <row r="20" spans="1:26" ht="20.25" customHeight="1" thickBot="1">
      <c r="A20" s="58" t="s">
        <v>36</v>
      </c>
      <c r="B20" s="60" t="s">
        <v>101</v>
      </c>
      <c r="C20" s="32" t="s">
        <v>158</v>
      </c>
      <c r="D20" s="28">
        <f aca="true" t="shared" si="3" ref="D20:J20">SUM(D21,D22,D23,D24,D25,D26,D27,D28)</f>
        <v>1224</v>
      </c>
      <c r="E20" s="28">
        <f t="shared" si="3"/>
        <v>1030</v>
      </c>
      <c r="F20" s="175">
        <f t="shared" si="3"/>
        <v>816</v>
      </c>
      <c r="G20" s="177">
        <f t="shared" si="3"/>
        <v>194</v>
      </c>
      <c r="H20" s="178">
        <v>132</v>
      </c>
      <c r="I20" s="28">
        <v>62</v>
      </c>
      <c r="J20" s="28">
        <f t="shared" si="3"/>
        <v>0</v>
      </c>
      <c r="K20" s="317">
        <v>34</v>
      </c>
      <c r="L20" s="318"/>
      <c r="M20" s="317">
        <v>18</v>
      </c>
      <c r="N20" s="318"/>
      <c r="O20" s="317">
        <v>14</v>
      </c>
      <c r="P20" s="318"/>
      <c r="Q20" s="317">
        <v>26</v>
      </c>
      <c r="R20" s="318"/>
      <c r="S20" s="317">
        <v>16</v>
      </c>
      <c r="T20" s="318"/>
      <c r="U20" s="317">
        <v>20</v>
      </c>
      <c r="V20" s="318"/>
      <c r="W20" s="317">
        <v>26</v>
      </c>
      <c r="X20" s="318"/>
      <c r="Y20" s="317">
        <v>40</v>
      </c>
      <c r="Z20" s="319"/>
    </row>
    <row r="21" spans="1:26" ht="30" customHeight="1" thickBot="1">
      <c r="A21" s="30" t="s">
        <v>137</v>
      </c>
      <c r="B21" s="27" t="s">
        <v>138</v>
      </c>
      <c r="C21" s="20" t="s">
        <v>173</v>
      </c>
      <c r="D21" s="145">
        <v>318</v>
      </c>
      <c r="E21" s="20">
        <f>(D21-G21)</f>
        <v>260</v>
      </c>
      <c r="F21" s="99">
        <v>212</v>
      </c>
      <c r="G21" s="103">
        <f>SUM(K21:Y21)</f>
        <v>58</v>
      </c>
      <c r="H21" s="91">
        <v>44</v>
      </c>
      <c r="I21" s="91">
        <v>14</v>
      </c>
      <c r="J21" s="67"/>
      <c r="K21" s="320">
        <v>6</v>
      </c>
      <c r="L21" s="321"/>
      <c r="M21" s="213">
        <v>8</v>
      </c>
      <c r="N21" s="214"/>
      <c r="O21" s="283">
        <v>6</v>
      </c>
      <c r="P21" s="284"/>
      <c r="Q21" s="213">
        <v>8</v>
      </c>
      <c r="R21" s="214"/>
      <c r="S21" s="275">
        <v>6</v>
      </c>
      <c r="T21" s="276"/>
      <c r="U21" s="271">
        <v>8</v>
      </c>
      <c r="V21" s="272"/>
      <c r="W21" s="275">
        <v>6</v>
      </c>
      <c r="X21" s="276"/>
      <c r="Y21" s="311">
        <v>10</v>
      </c>
      <c r="Z21" s="312"/>
    </row>
    <row r="22" spans="1:26" ht="27" customHeight="1" thickBot="1">
      <c r="A22" s="26" t="s">
        <v>139</v>
      </c>
      <c r="B22" s="27" t="s">
        <v>80</v>
      </c>
      <c r="C22" s="20" t="s">
        <v>174</v>
      </c>
      <c r="D22" s="145">
        <v>315</v>
      </c>
      <c r="E22" s="144">
        <f>(D22-G22)</f>
        <v>249</v>
      </c>
      <c r="F22" s="99">
        <v>210</v>
      </c>
      <c r="G22" s="103">
        <f aca="true" t="shared" si="4" ref="G22:G27">SUM(K22:Z22)</f>
        <v>66</v>
      </c>
      <c r="H22" s="91">
        <v>44</v>
      </c>
      <c r="I22" s="91">
        <v>22</v>
      </c>
      <c r="J22" s="67"/>
      <c r="K22" s="320">
        <v>8</v>
      </c>
      <c r="L22" s="321"/>
      <c r="M22" s="213">
        <v>10</v>
      </c>
      <c r="N22" s="214"/>
      <c r="O22" s="283">
        <v>8</v>
      </c>
      <c r="P22" s="284"/>
      <c r="Q22" s="213">
        <v>8</v>
      </c>
      <c r="R22" s="214"/>
      <c r="S22" s="275">
        <v>10</v>
      </c>
      <c r="T22" s="276"/>
      <c r="U22" s="271">
        <v>12</v>
      </c>
      <c r="V22" s="272"/>
      <c r="W22" s="275">
        <v>10</v>
      </c>
      <c r="X22" s="276"/>
      <c r="Y22" s="249"/>
      <c r="Z22" s="250"/>
    </row>
    <row r="23" spans="1:26" ht="18" customHeight="1" thickBot="1">
      <c r="A23" s="26" t="s">
        <v>140</v>
      </c>
      <c r="B23" s="27" t="s">
        <v>107</v>
      </c>
      <c r="C23" s="20" t="s">
        <v>10</v>
      </c>
      <c r="D23" s="145">
        <v>105</v>
      </c>
      <c r="E23" s="144">
        <f aca="true" t="shared" si="5" ref="E23:E28">(D23-G23)</f>
        <v>85</v>
      </c>
      <c r="F23" s="99">
        <v>70</v>
      </c>
      <c r="G23" s="103">
        <f>SUM(K23:Z23)</f>
        <v>20</v>
      </c>
      <c r="H23" s="91">
        <v>12</v>
      </c>
      <c r="I23" s="91">
        <v>8</v>
      </c>
      <c r="J23" s="67"/>
      <c r="K23" s="281">
        <v>20</v>
      </c>
      <c r="L23" s="282"/>
      <c r="M23" s="277"/>
      <c r="N23" s="278"/>
      <c r="O23" s="307"/>
      <c r="P23" s="308"/>
      <c r="Q23" s="305"/>
      <c r="R23" s="306"/>
      <c r="S23" s="273"/>
      <c r="T23" s="274"/>
      <c r="U23" s="235"/>
      <c r="V23" s="236"/>
      <c r="W23" s="301"/>
      <c r="X23" s="302"/>
      <c r="Y23" s="235"/>
      <c r="Z23" s="236"/>
    </row>
    <row r="24" spans="1:26" ht="28.5" customHeight="1" thickBot="1">
      <c r="A24" s="26" t="s">
        <v>141</v>
      </c>
      <c r="B24" s="27" t="s">
        <v>142</v>
      </c>
      <c r="C24" s="20" t="s">
        <v>10</v>
      </c>
      <c r="D24" s="145">
        <v>120</v>
      </c>
      <c r="E24" s="144">
        <f t="shared" si="5"/>
        <v>110</v>
      </c>
      <c r="F24" s="99">
        <v>80</v>
      </c>
      <c r="G24" s="103">
        <f>SUM(K24:Y24)</f>
        <v>10</v>
      </c>
      <c r="H24" s="91">
        <v>6</v>
      </c>
      <c r="I24" s="91">
        <v>4</v>
      </c>
      <c r="J24" s="67"/>
      <c r="K24" s="307"/>
      <c r="L24" s="308"/>
      <c r="M24" s="305"/>
      <c r="N24" s="306"/>
      <c r="O24" s="307"/>
      <c r="P24" s="308"/>
      <c r="Q24" s="305"/>
      <c r="R24" s="306"/>
      <c r="S24" s="273"/>
      <c r="T24" s="274"/>
      <c r="U24" s="235"/>
      <c r="V24" s="236"/>
      <c r="W24" s="247"/>
      <c r="X24" s="248"/>
      <c r="Y24" s="311">
        <v>10</v>
      </c>
      <c r="Z24" s="312"/>
    </row>
    <row r="25" spans="1:26" ht="42.75" customHeight="1" thickBot="1">
      <c r="A25" s="26" t="s">
        <v>143</v>
      </c>
      <c r="B25" s="27" t="s">
        <v>144</v>
      </c>
      <c r="C25" s="20" t="s">
        <v>9</v>
      </c>
      <c r="D25" s="145">
        <v>156</v>
      </c>
      <c r="E25" s="144">
        <f t="shared" si="5"/>
        <v>146</v>
      </c>
      <c r="F25" s="99">
        <v>104</v>
      </c>
      <c r="G25" s="103">
        <f t="shared" si="4"/>
        <v>10</v>
      </c>
      <c r="H25" s="91">
        <v>6</v>
      </c>
      <c r="I25" s="91">
        <v>4</v>
      </c>
      <c r="J25" s="67"/>
      <c r="K25" s="273"/>
      <c r="L25" s="274"/>
      <c r="M25" s="305"/>
      <c r="N25" s="306"/>
      <c r="O25" s="307"/>
      <c r="P25" s="308"/>
      <c r="Q25" s="313">
        <v>10</v>
      </c>
      <c r="R25" s="314"/>
      <c r="S25" s="307"/>
      <c r="T25" s="308"/>
      <c r="U25" s="235"/>
      <c r="V25" s="236"/>
      <c r="W25" s="301"/>
      <c r="X25" s="302"/>
      <c r="Y25" s="235"/>
      <c r="Z25" s="236"/>
    </row>
    <row r="26" spans="1:26" ht="27.75" customHeight="1" thickBot="1">
      <c r="A26" s="26" t="s">
        <v>145</v>
      </c>
      <c r="B26" s="30" t="s">
        <v>64</v>
      </c>
      <c r="C26" s="20" t="s">
        <v>9</v>
      </c>
      <c r="D26" s="145">
        <v>54</v>
      </c>
      <c r="E26" s="144">
        <f t="shared" si="5"/>
        <v>44</v>
      </c>
      <c r="F26" s="99">
        <v>36</v>
      </c>
      <c r="G26" s="103">
        <f>SUM(K26:Y26)</f>
        <v>10</v>
      </c>
      <c r="H26" s="91">
        <v>8</v>
      </c>
      <c r="I26" s="91">
        <v>2</v>
      </c>
      <c r="J26" s="67"/>
      <c r="K26" s="307"/>
      <c r="L26" s="308"/>
      <c r="M26" s="305"/>
      <c r="N26" s="306"/>
      <c r="O26" s="273"/>
      <c r="P26" s="274"/>
      <c r="Q26" s="305"/>
      <c r="R26" s="306"/>
      <c r="S26" s="307"/>
      <c r="T26" s="308"/>
      <c r="U26" s="235"/>
      <c r="V26" s="236"/>
      <c r="W26" s="301"/>
      <c r="X26" s="302"/>
      <c r="Y26" s="313">
        <v>10</v>
      </c>
      <c r="Z26" s="314"/>
    </row>
    <row r="27" spans="1:26" ht="15.75" customHeight="1" thickBot="1">
      <c r="A27" s="26" t="s">
        <v>146</v>
      </c>
      <c r="B27" s="30" t="s">
        <v>37</v>
      </c>
      <c r="C27" s="20" t="s">
        <v>9</v>
      </c>
      <c r="D27" s="145">
        <v>102</v>
      </c>
      <c r="E27" s="144">
        <f t="shared" si="5"/>
        <v>92</v>
      </c>
      <c r="F27" s="99">
        <v>68</v>
      </c>
      <c r="G27" s="103">
        <f t="shared" si="4"/>
        <v>10</v>
      </c>
      <c r="H27" s="93">
        <v>6</v>
      </c>
      <c r="I27" s="93">
        <v>4</v>
      </c>
      <c r="J27" s="67"/>
      <c r="K27" s="307"/>
      <c r="L27" s="308"/>
      <c r="M27" s="305"/>
      <c r="N27" s="306"/>
      <c r="O27" s="307"/>
      <c r="P27" s="308"/>
      <c r="Q27" s="305"/>
      <c r="R27" s="306"/>
      <c r="S27" s="309"/>
      <c r="T27" s="310"/>
      <c r="U27" s="235"/>
      <c r="V27" s="236"/>
      <c r="W27" s="275">
        <v>10</v>
      </c>
      <c r="X27" s="276"/>
      <c r="Y27" s="249"/>
      <c r="Z27" s="250"/>
    </row>
    <row r="28" spans="1:26" ht="19.5" customHeight="1" thickBot="1">
      <c r="A28" s="26" t="s">
        <v>147</v>
      </c>
      <c r="B28" s="30" t="s">
        <v>148</v>
      </c>
      <c r="C28" s="124" t="s">
        <v>9</v>
      </c>
      <c r="D28" s="145">
        <v>54</v>
      </c>
      <c r="E28" s="144">
        <f t="shared" si="5"/>
        <v>44</v>
      </c>
      <c r="F28" s="179">
        <v>36</v>
      </c>
      <c r="G28" s="154">
        <f>SUM(K28:Y28)</f>
        <v>10</v>
      </c>
      <c r="H28" s="92">
        <v>6</v>
      </c>
      <c r="I28" s="97">
        <v>4</v>
      </c>
      <c r="J28" s="119"/>
      <c r="K28" s="303"/>
      <c r="L28" s="304"/>
      <c r="M28" s="299"/>
      <c r="N28" s="300"/>
      <c r="O28" s="303"/>
      <c r="P28" s="304"/>
      <c r="Q28" s="299"/>
      <c r="R28" s="300"/>
      <c r="S28" s="303"/>
      <c r="T28" s="304"/>
      <c r="U28" s="299"/>
      <c r="V28" s="300"/>
      <c r="W28" s="303"/>
      <c r="X28" s="304"/>
      <c r="Y28" s="315">
        <v>10</v>
      </c>
      <c r="Z28" s="316"/>
    </row>
    <row r="29" spans="1:26" s="19" customFormat="1" ht="23.25" customHeight="1">
      <c r="A29" s="33" t="s">
        <v>38</v>
      </c>
      <c r="B29" s="206" t="s">
        <v>39</v>
      </c>
      <c r="C29" s="38" t="s">
        <v>154</v>
      </c>
      <c r="D29" s="84">
        <f>SUM(D62,D58,D49,D37,D30)</f>
        <v>2449</v>
      </c>
      <c r="E29" s="84">
        <f>SUM(E30,E37,E49,E58,E62)</f>
        <v>2111</v>
      </c>
      <c r="F29" s="169">
        <f>SUM(F30,F37,F49,F58,F62)</f>
        <v>1632</v>
      </c>
      <c r="G29" s="171">
        <f>SUM(G30,G37,G49,G58,G62)</f>
        <v>338</v>
      </c>
      <c r="H29" s="167">
        <v>188</v>
      </c>
      <c r="I29" s="84">
        <v>150</v>
      </c>
      <c r="J29" s="169">
        <v>6</v>
      </c>
      <c r="K29" s="291">
        <v>24</v>
      </c>
      <c r="L29" s="292"/>
      <c r="M29" s="293">
        <v>38</v>
      </c>
      <c r="N29" s="294"/>
      <c r="O29" s="291">
        <v>74</v>
      </c>
      <c r="P29" s="292"/>
      <c r="Q29" s="293">
        <v>32</v>
      </c>
      <c r="R29" s="294"/>
      <c r="S29" s="291">
        <v>64</v>
      </c>
      <c r="T29" s="292"/>
      <c r="U29" s="293">
        <v>40</v>
      </c>
      <c r="V29" s="294"/>
      <c r="W29" s="291">
        <v>40</v>
      </c>
      <c r="X29" s="292"/>
      <c r="Y29" s="293">
        <v>26</v>
      </c>
      <c r="Z29" s="294"/>
    </row>
    <row r="30" spans="1:26" ht="55.5" customHeight="1" thickBot="1">
      <c r="A30" s="63" t="s">
        <v>40</v>
      </c>
      <c r="B30" s="146" t="s">
        <v>159</v>
      </c>
      <c r="C30" s="62" t="s">
        <v>153</v>
      </c>
      <c r="D30" s="85">
        <f>SUM(D31:D33)</f>
        <v>320</v>
      </c>
      <c r="E30" s="85">
        <f aca="true" t="shared" si="6" ref="E30:J30">SUM(E31:E33)</f>
        <v>270</v>
      </c>
      <c r="F30" s="170">
        <f t="shared" si="6"/>
        <v>213</v>
      </c>
      <c r="G30" s="172">
        <f t="shared" si="6"/>
        <v>50</v>
      </c>
      <c r="H30" s="168">
        <v>24</v>
      </c>
      <c r="I30" s="85">
        <v>26</v>
      </c>
      <c r="J30" s="170">
        <f t="shared" si="6"/>
        <v>0</v>
      </c>
      <c r="K30" s="295">
        <v>14</v>
      </c>
      <c r="L30" s="296"/>
      <c r="M30" s="297">
        <f>SUM(M31:M33)</f>
        <v>10</v>
      </c>
      <c r="N30" s="298"/>
      <c r="O30" s="295">
        <v>16</v>
      </c>
      <c r="P30" s="296"/>
      <c r="Q30" s="297">
        <v>10</v>
      </c>
      <c r="R30" s="298"/>
      <c r="S30" s="295">
        <f>SUM(S31:S33)</f>
        <v>0</v>
      </c>
      <c r="T30" s="296"/>
      <c r="U30" s="297">
        <f>SUM(U31:U33)</f>
        <v>0</v>
      </c>
      <c r="V30" s="298"/>
      <c r="W30" s="295">
        <f>SUM(W31:W33)</f>
        <v>0</v>
      </c>
      <c r="X30" s="296"/>
      <c r="Y30" s="297">
        <f>SUM(Y31:Y33)</f>
        <v>0</v>
      </c>
      <c r="Z30" s="298"/>
    </row>
    <row r="31" spans="1:28" ht="28.5" customHeight="1" thickBot="1">
      <c r="A31" s="61" t="s">
        <v>41</v>
      </c>
      <c r="B31" s="27" t="s">
        <v>109</v>
      </c>
      <c r="C31" s="20" t="s">
        <v>9</v>
      </c>
      <c r="D31" s="145">
        <v>102</v>
      </c>
      <c r="E31" s="20">
        <f>(D31-G31)</f>
        <v>88</v>
      </c>
      <c r="F31" s="139">
        <v>68</v>
      </c>
      <c r="G31" s="120">
        <f>SUM(K31:Z31)</f>
        <v>14</v>
      </c>
      <c r="H31" s="93">
        <v>10</v>
      </c>
      <c r="I31" s="93">
        <v>4</v>
      </c>
      <c r="J31" s="67"/>
      <c r="K31" s="283">
        <v>14</v>
      </c>
      <c r="L31" s="284"/>
      <c r="M31" s="277"/>
      <c r="N31" s="278"/>
      <c r="O31" s="273"/>
      <c r="P31" s="274"/>
      <c r="Q31" s="277"/>
      <c r="R31" s="278"/>
      <c r="S31" s="289"/>
      <c r="T31" s="290"/>
      <c r="U31" s="287"/>
      <c r="V31" s="288"/>
      <c r="W31" s="285"/>
      <c r="X31" s="286"/>
      <c r="Y31" s="287"/>
      <c r="Z31" s="288"/>
      <c r="AA31" s="49"/>
      <c r="AB31" s="49"/>
    </row>
    <row r="32" spans="1:28" ht="40.5" customHeight="1" thickBot="1">
      <c r="A32" s="61" t="s">
        <v>42</v>
      </c>
      <c r="B32" s="104" t="s">
        <v>110</v>
      </c>
      <c r="C32" s="21" t="s">
        <v>26</v>
      </c>
      <c r="D32" s="145">
        <v>161</v>
      </c>
      <c r="E32" s="20">
        <f>(D32-G32)</f>
        <v>135</v>
      </c>
      <c r="F32" s="140">
        <v>107</v>
      </c>
      <c r="G32" s="120">
        <f>SUM(K32:Z32)</f>
        <v>26</v>
      </c>
      <c r="H32" s="93">
        <v>14</v>
      </c>
      <c r="I32" s="93">
        <v>12</v>
      </c>
      <c r="J32" s="67"/>
      <c r="K32" s="273"/>
      <c r="L32" s="274"/>
      <c r="M32" s="279">
        <v>10</v>
      </c>
      <c r="N32" s="280"/>
      <c r="O32" s="281">
        <v>16</v>
      </c>
      <c r="P32" s="282"/>
      <c r="Q32" s="277"/>
      <c r="R32" s="278"/>
      <c r="S32" s="289"/>
      <c r="T32" s="290"/>
      <c r="U32" s="287"/>
      <c r="V32" s="288"/>
      <c r="W32" s="285"/>
      <c r="X32" s="286"/>
      <c r="Y32" s="287"/>
      <c r="Z32" s="288"/>
      <c r="AA32" s="49"/>
      <c r="AB32" s="49"/>
    </row>
    <row r="33" spans="1:28" ht="28.5" customHeight="1">
      <c r="A33" s="61" t="s">
        <v>108</v>
      </c>
      <c r="B33" s="105" t="s">
        <v>111</v>
      </c>
      <c r="C33" s="21" t="s">
        <v>9</v>
      </c>
      <c r="D33" s="145">
        <v>57</v>
      </c>
      <c r="E33" s="20">
        <f>(D33-G33)</f>
        <v>47</v>
      </c>
      <c r="F33" s="140">
        <v>38</v>
      </c>
      <c r="G33" s="120">
        <f>SUM(K33:Z33)</f>
        <v>10</v>
      </c>
      <c r="H33" s="93">
        <v>0</v>
      </c>
      <c r="I33" s="93">
        <f>SUM(L33,N33,P33,Q33,T33,V33,X33,Z33)</f>
        <v>10</v>
      </c>
      <c r="J33" s="67"/>
      <c r="K33" s="273"/>
      <c r="L33" s="274"/>
      <c r="M33" s="277"/>
      <c r="N33" s="278"/>
      <c r="O33" s="273"/>
      <c r="P33" s="274"/>
      <c r="Q33" s="279">
        <v>10</v>
      </c>
      <c r="R33" s="280"/>
      <c r="S33" s="289"/>
      <c r="T33" s="290"/>
      <c r="U33" s="287"/>
      <c r="V33" s="288"/>
      <c r="W33" s="285"/>
      <c r="X33" s="286"/>
      <c r="Y33" s="208"/>
      <c r="Z33" s="209"/>
      <c r="AA33" s="49"/>
      <c r="AB33" s="49"/>
    </row>
    <row r="34" spans="1:28" ht="16.5" customHeight="1">
      <c r="A34" s="125" t="s">
        <v>102</v>
      </c>
      <c r="B34" s="126"/>
      <c r="C34" s="185" t="s">
        <v>150</v>
      </c>
      <c r="D34" s="127"/>
      <c r="E34" s="128">
        <f>SUM(E35:E36)</f>
        <v>108</v>
      </c>
      <c r="F34" s="173">
        <f>SUM(F35:F36)</f>
        <v>108</v>
      </c>
      <c r="G34" s="131"/>
      <c r="H34" s="360"/>
      <c r="I34" s="361"/>
      <c r="J34" s="129"/>
      <c r="K34" s="359"/>
      <c r="L34" s="230"/>
      <c r="M34" s="231"/>
      <c r="N34" s="232"/>
      <c r="O34" s="340">
        <f>SUM(O35:O36)</f>
        <v>108</v>
      </c>
      <c r="P34" s="341">
        <f>SUM(P35:P36)</f>
        <v>0</v>
      </c>
      <c r="Q34" s="231"/>
      <c r="R34" s="232"/>
      <c r="S34" s="346"/>
      <c r="T34" s="347"/>
      <c r="U34" s="351"/>
      <c r="V34" s="352"/>
      <c r="W34" s="353"/>
      <c r="X34" s="354"/>
      <c r="Y34" s="351"/>
      <c r="Z34" s="352"/>
      <c r="AA34" s="49"/>
      <c r="AB34" s="49"/>
    </row>
    <row r="35" spans="1:28" ht="15" customHeight="1">
      <c r="A35" s="187" t="s">
        <v>87</v>
      </c>
      <c r="B35" s="188"/>
      <c r="C35" s="189" t="s">
        <v>8</v>
      </c>
      <c r="D35" s="190"/>
      <c r="E35" s="191">
        <f>SUM(J35:Y35)</f>
        <v>36</v>
      </c>
      <c r="F35" s="192">
        <f>SUM(K35:Z35)</f>
        <v>36</v>
      </c>
      <c r="G35" s="193"/>
      <c r="H35" s="362"/>
      <c r="I35" s="363"/>
      <c r="J35" s="194"/>
      <c r="K35" s="380"/>
      <c r="L35" s="377"/>
      <c r="M35" s="378"/>
      <c r="N35" s="379"/>
      <c r="O35" s="366">
        <v>36</v>
      </c>
      <c r="P35" s="367"/>
      <c r="Q35" s="364"/>
      <c r="R35" s="365"/>
      <c r="S35" s="372"/>
      <c r="T35" s="373"/>
      <c r="U35" s="355"/>
      <c r="V35" s="356"/>
      <c r="W35" s="370"/>
      <c r="X35" s="371"/>
      <c r="Y35" s="355"/>
      <c r="Z35" s="356"/>
      <c r="AA35" s="49"/>
      <c r="AB35" s="49"/>
    </row>
    <row r="36" spans="1:28" ht="19.5" customHeight="1">
      <c r="A36" s="195" t="s">
        <v>65</v>
      </c>
      <c r="B36" s="196"/>
      <c r="C36" s="189" t="s">
        <v>8</v>
      </c>
      <c r="D36" s="190"/>
      <c r="E36" s="197">
        <f>SUM(J36:Y36)</f>
        <v>72</v>
      </c>
      <c r="F36" s="198">
        <f>SUM(K36:Z36)</f>
        <v>72</v>
      </c>
      <c r="G36" s="193"/>
      <c r="H36" s="362"/>
      <c r="I36" s="363"/>
      <c r="J36" s="194"/>
      <c r="K36" s="380"/>
      <c r="L36" s="377"/>
      <c r="M36" s="378"/>
      <c r="N36" s="379"/>
      <c r="O36" s="366">
        <v>72</v>
      </c>
      <c r="P36" s="367"/>
      <c r="Q36" s="364"/>
      <c r="R36" s="365"/>
      <c r="S36" s="372"/>
      <c r="T36" s="373"/>
      <c r="U36" s="355"/>
      <c r="V36" s="356"/>
      <c r="W36" s="370"/>
      <c r="X36" s="371"/>
      <c r="Y36" s="374"/>
      <c r="Z36" s="375"/>
      <c r="AA36" s="49"/>
      <c r="AB36" s="49"/>
    </row>
    <row r="37" spans="1:28" ht="40.5" customHeight="1" thickBot="1">
      <c r="A37" s="148" t="s">
        <v>66</v>
      </c>
      <c r="B37" s="106" t="s">
        <v>120</v>
      </c>
      <c r="C37" s="62" t="s">
        <v>168</v>
      </c>
      <c r="D37" s="86">
        <f>SUM(D38:D45)</f>
        <v>1088</v>
      </c>
      <c r="E37" s="86">
        <f>SUM(E38:E45)</f>
        <v>930</v>
      </c>
      <c r="F37" s="158">
        <f>SUM(F38:F45)</f>
        <v>725</v>
      </c>
      <c r="G37" s="160">
        <f>SUM(G38:G45)</f>
        <v>158</v>
      </c>
      <c r="H37" s="159">
        <v>86</v>
      </c>
      <c r="I37" s="86">
        <v>72</v>
      </c>
      <c r="J37" s="157">
        <v>6</v>
      </c>
      <c r="K37" s="267">
        <f>SUM(K38:L45)</f>
        <v>10</v>
      </c>
      <c r="L37" s="268"/>
      <c r="M37" s="269">
        <v>28</v>
      </c>
      <c r="N37" s="270"/>
      <c r="O37" s="267">
        <v>58</v>
      </c>
      <c r="P37" s="268"/>
      <c r="Q37" s="269">
        <v>22</v>
      </c>
      <c r="R37" s="270"/>
      <c r="S37" s="267">
        <v>30</v>
      </c>
      <c r="T37" s="268"/>
      <c r="U37" s="269">
        <v>10</v>
      </c>
      <c r="V37" s="270"/>
      <c r="W37" s="267">
        <f>SUM(W38:W45)</f>
        <v>0</v>
      </c>
      <c r="X37" s="268"/>
      <c r="Y37" s="269">
        <f>SUM(Y38:Y45)</f>
        <v>0</v>
      </c>
      <c r="Z37" s="270"/>
      <c r="AA37" s="180"/>
      <c r="AB37" s="49"/>
    </row>
    <row r="38" spans="1:28" ht="30.75" customHeight="1" thickBot="1">
      <c r="A38" s="107" t="s">
        <v>43</v>
      </c>
      <c r="B38" s="108" t="s">
        <v>113</v>
      </c>
      <c r="C38" s="20" t="s">
        <v>25</v>
      </c>
      <c r="D38" s="145">
        <v>57</v>
      </c>
      <c r="E38" s="144">
        <f aca="true" t="shared" si="7" ref="E38:E45">(D38-G38)</f>
        <v>45</v>
      </c>
      <c r="F38" s="141">
        <v>38</v>
      </c>
      <c r="G38" s="120">
        <f aca="true" t="shared" si="8" ref="G38:G45">SUM(K38:Z38)</f>
        <v>12</v>
      </c>
      <c r="H38" s="93">
        <v>6</v>
      </c>
      <c r="I38" s="93">
        <f>SUM(L38,N38,P38,R38,S38,V38,X38,Z38)</f>
        <v>6</v>
      </c>
      <c r="J38" s="67"/>
      <c r="K38" s="273"/>
      <c r="L38" s="274"/>
      <c r="M38" s="277"/>
      <c r="N38" s="278"/>
      <c r="O38" s="273"/>
      <c r="P38" s="274"/>
      <c r="Q38" s="279">
        <v>6</v>
      </c>
      <c r="R38" s="280"/>
      <c r="S38" s="275">
        <v>6</v>
      </c>
      <c r="T38" s="276"/>
      <c r="U38" s="249"/>
      <c r="V38" s="250"/>
      <c r="W38" s="247"/>
      <c r="X38" s="248"/>
      <c r="Y38" s="249"/>
      <c r="Z38" s="250"/>
      <c r="AA38" s="49"/>
      <c r="AB38" s="49"/>
    </row>
    <row r="39" spans="1:28" ht="36" customHeight="1" thickBot="1">
      <c r="A39" s="109" t="s">
        <v>44</v>
      </c>
      <c r="B39" s="104" t="s">
        <v>156</v>
      </c>
      <c r="C39" s="21" t="s">
        <v>167</v>
      </c>
      <c r="D39" s="145">
        <v>194</v>
      </c>
      <c r="E39" s="144">
        <f t="shared" si="7"/>
        <v>154</v>
      </c>
      <c r="F39" s="141">
        <v>129</v>
      </c>
      <c r="G39" s="120">
        <f t="shared" si="8"/>
        <v>40</v>
      </c>
      <c r="H39" s="93">
        <v>24</v>
      </c>
      <c r="I39" s="93">
        <v>16</v>
      </c>
      <c r="J39" s="67"/>
      <c r="K39" s="273"/>
      <c r="L39" s="274"/>
      <c r="M39" s="279">
        <v>18</v>
      </c>
      <c r="N39" s="280"/>
      <c r="O39" s="281">
        <v>10</v>
      </c>
      <c r="P39" s="282"/>
      <c r="Q39" s="279">
        <v>12</v>
      </c>
      <c r="R39" s="280"/>
      <c r="S39" s="273"/>
      <c r="T39" s="274"/>
      <c r="U39" s="249"/>
      <c r="V39" s="250"/>
      <c r="W39" s="247"/>
      <c r="X39" s="248"/>
      <c r="Y39" s="249"/>
      <c r="Z39" s="250"/>
      <c r="AA39" s="49"/>
      <c r="AB39" s="49"/>
    </row>
    <row r="40" spans="1:28" ht="31.5" customHeight="1" thickBot="1">
      <c r="A40" s="107" t="s">
        <v>166</v>
      </c>
      <c r="B40" s="110" t="s">
        <v>112</v>
      </c>
      <c r="C40" s="21" t="s">
        <v>25</v>
      </c>
      <c r="D40" s="145">
        <v>186</v>
      </c>
      <c r="E40" s="20">
        <f t="shared" si="7"/>
        <v>166</v>
      </c>
      <c r="F40" s="141">
        <v>124</v>
      </c>
      <c r="G40" s="120">
        <f>SUM(K40:Z40)</f>
        <v>20</v>
      </c>
      <c r="H40" s="93">
        <v>0</v>
      </c>
      <c r="I40" s="93">
        <f>SUM(K40,M40,P40,R40,T40,V40,X40,Z40)</f>
        <v>20</v>
      </c>
      <c r="J40" s="67"/>
      <c r="K40" s="283">
        <v>10</v>
      </c>
      <c r="L40" s="284"/>
      <c r="M40" s="279">
        <v>10</v>
      </c>
      <c r="N40" s="280"/>
      <c r="O40" s="273"/>
      <c r="P40" s="274"/>
      <c r="Q40" s="277"/>
      <c r="R40" s="278"/>
      <c r="S40" s="273"/>
      <c r="T40" s="274"/>
      <c r="U40" s="249"/>
      <c r="V40" s="250"/>
      <c r="W40" s="247"/>
      <c r="X40" s="248"/>
      <c r="Y40" s="249"/>
      <c r="Z40" s="250"/>
      <c r="AA40" s="49"/>
      <c r="AB40" s="49"/>
    </row>
    <row r="41" spans="1:28" ht="30" customHeight="1" thickBot="1">
      <c r="A41" s="107" t="s">
        <v>165</v>
      </c>
      <c r="B41" s="30" t="s">
        <v>121</v>
      </c>
      <c r="C41" s="21" t="s">
        <v>26</v>
      </c>
      <c r="D41" s="145">
        <v>156</v>
      </c>
      <c r="E41" s="144">
        <f t="shared" si="7"/>
        <v>136</v>
      </c>
      <c r="F41" s="141">
        <v>104</v>
      </c>
      <c r="G41" s="120">
        <f t="shared" si="8"/>
        <v>20</v>
      </c>
      <c r="H41" s="93">
        <v>14</v>
      </c>
      <c r="I41" s="93">
        <v>6</v>
      </c>
      <c r="J41" s="67"/>
      <c r="K41" s="273"/>
      <c r="L41" s="274"/>
      <c r="M41" s="277"/>
      <c r="N41" s="278"/>
      <c r="O41" s="283">
        <v>10</v>
      </c>
      <c r="P41" s="284"/>
      <c r="Q41" s="213">
        <v>10</v>
      </c>
      <c r="R41" s="214"/>
      <c r="S41" s="273"/>
      <c r="T41" s="274"/>
      <c r="U41" s="249"/>
      <c r="V41" s="250"/>
      <c r="W41" s="247"/>
      <c r="X41" s="248"/>
      <c r="Y41" s="249"/>
      <c r="Z41" s="250"/>
      <c r="AA41" s="49"/>
      <c r="AB41" s="49"/>
    </row>
    <row r="42" spans="1:28" ht="25.5" customHeight="1" thickBot="1">
      <c r="A42" s="107" t="s">
        <v>164</v>
      </c>
      <c r="B42" s="30" t="s">
        <v>122</v>
      </c>
      <c r="C42" s="21" t="s">
        <v>26</v>
      </c>
      <c r="D42" s="145">
        <v>123</v>
      </c>
      <c r="E42" s="144">
        <f t="shared" si="7"/>
        <v>103</v>
      </c>
      <c r="F42" s="141">
        <v>82</v>
      </c>
      <c r="G42" s="120">
        <f t="shared" si="8"/>
        <v>20</v>
      </c>
      <c r="H42" s="93">
        <v>12</v>
      </c>
      <c r="I42" s="93">
        <v>8</v>
      </c>
      <c r="J42" s="67"/>
      <c r="K42" s="273"/>
      <c r="L42" s="274"/>
      <c r="M42" s="277"/>
      <c r="N42" s="278"/>
      <c r="O42" s="273"/>
      <c r="P42" s="274"/>
      <c r="Q42" s="277"/>
      <c r="R42" s="278"/>
      <c r="S42" s="275">
        <v>10</v>
      </c>
      <c r="T42" s="276"/>
      <c r="U42" s="271">
        <v>10</v>
      </c>
      <c r="V42" s="272"/>
      <c r="W42" s="247"/>
      <c r="X42" s="248"/>
      <c r="Y42" s="249"/>
      <c r="Z42" s="250"/>
      <c r="AA42" s="49"/>
      <c r="AB42" s="49"/>
    </row>
    <row r="43" spans="1:28" ht="25.5" customHeight="1" thickBot="1">
      <c r="A43" s="107" t="s">
        <v>163</v>
      </c>
      <c r="B43" s="104" t="s">
        <v>123</v>
      </c>
      <c r="C43" s="21" t="s">
        <v>10</v>
      </c>
      <c r="D43" s="145">
        <v>132</v>
      </c>
      <c r="E43" s="20">
        <f t="shared" si="7"/>
        <v>110</v>
      </c>
      <c r="F43" s="141">
        <v>88</v>
      </c>
      <c r="G43" s="120">
        <f t="shared" si="8"/>
        <v>22</v>
      </c>
      <c r="H43" s="93">
        <v>16</v>
      </c>
      <c r="I43" s="93">
        <v>6</v>
      </c>
      <c r="J43" s="67"/>
      <c r="K43" s="273"/>
      <c r="L43" s="274"/>
      <c r="M43" s="277"/>
      <c r="N43" s="278"/>
      <c r="O43" s="281">
        <v>22</v>
      </c>
      <c r="P43" s="282"/>
      <c r="Q43" s="277"/>
      <c r="R43" s="278"/>
      <c r="S43" s="273"/>
      <c r="T43" s="274"/>
      <c r="U43" s="249"/>
      <c r="V43" s="250"/>
      <c r="W43" s="247"/>
      <c r="X43" s="248"/>
      <c r="Y43" s="249"/>
      <c r="Z43" s="250"/>
      <c r="AA43" s="49"/>
      <c r="AB43" s="49"/>
    </row>
    <row r="44" spans="1:28" ht="25.5" customHeight="1" thickBot="1">
      <c r="A44" s="107" t="s">
        <v>162</v>
      </c>
      <c r="B44" s="147" t="s">
        <v>124</v>
      </c>
      <c r="C44" s="21" t="s">
        <v>9</v>
      </c>
      <c r="D44" s="145">
        <v>120</v>
      </c>
      <c r="E44" s="144">
        <f t="shared" si="7"/>
        <v>110</v>
      </c>
      <c r="F44" s="141">
        <v>80</v>
      </c>
      <c r="G44" s="120">
        <f t="shared" si="8"/>
        <v>10</v>
      </c>
      <c r="H44" s="93">
        <v>6</v>
      </c>
      <c r="I44" s="93">
        <f>SUM(L44,N44,O44,R44,T44,V44,X44,Z44)</f>
        <v>0</v>
      </c>
      <c r="J44" s="67"/>
      <c r="K44" s="273"/>
      <c r="L44" s="274"/>
      <c r="M44" s="277"/>
      <c r="N44" s="278"/>
      <c r="O44" s="273"/>
      <c r="P44" s="274"/>
      <c r="Q44" s="279">
        <v>10</v>
      </c>
      <c r="R44" s="280"/>
      <c r="S44" s="273"/>
      <c r="T44" s="274"/>
      <c r="U44" s="249"/>
      <c r="V44" s="250"/>
      <c r="W44" s="247"/>
      <c r="X44" s="248"/>
      <c r="Y44" s="249"/>
      <c r="Z44" s="250"/>
      <c r="AA44" s="49"/>
      <c r="AB44" s="49"/>
    </row>
    <row r="45" spans="1:28" ht="30" customHeight="1">
      <c r="A45" s="107" t="s">
        <v>161</v>
      </c>
      <c r="B45" s="147" t="s">
        <v>115</v>
      </c>
      <c r="C45" s="21" t="s">
        <v>9</v>
      </c>
      <c r="D45" s="145">
        <v>120</v>
      </c>
      <c r="E45" s="144">
        <f t="shared" si="7"/>
        <v>106</v>
      </c>
      <c r="F45" s="141">
        <v>80</v>
      </c>
      <c r="G45" s="120">
        <f t="shared" si="8"/>
        <v>14</v>
      </c>
      <c r="H45" s="93">
        <v>8</v>
      </c>
      <c r="I45" s="93">
        <v>6</v>
      </c>
      <c r="J45" s="67"/>
      <c r="K45" s="273"/>
      <c r="L45" s="274"/>
      <c r="M45" s="277"/>
      <c r="N45" s="278"/>
      <c r="O45" s="273"/>
      <c r="P45" s="274"/>
      <c r="Q45" s="277"/>
      <c r="R45" s="278"/>
      <c r="S45" s="275">
        <v>14</v>
      </c>
      <c r="T45" s="276"/>
      <c r="U45" s="249"/>
      <c r="V45" s="250"/>
      <c r="W45" s="247"/>
      <c r="X45" s="248"/>
      <c r="Y45" s="249"/>
      <c r="Z45" s="250"/>
      <c r="AA45" s="49"/>
      <c r="AB45" s="49"/>
    </row>
    <row r="46" spans="1:28" ht="15.75" customHeight="1">
      <c r="A46" s="130" t="s">
        <v>102</v>
      </c>
      <c r="B46" s="126"/>
      <c r="C46" s="185" t="s">
        <v>150</v>
      </c>
      <c r="D46" s="127"/>
      <c r="E46" s="128">
        <f>SUM(E47:E48)</f>
        <v>324</v>
      </c>
      <c r="F46" s="133">
        <f>SUM(F47:F48)</f>
        <v>324</v>
      </c>
      <c r="G46" s="131"/>
      <c r="H46" s="360"/>
      <c r="I46" s="361"/>
      <c r="J46" s="129"/>
      <c r="K46" s="229"/>
      <c r="L46" s="230"/>
      <c r="M46" s="231"/>
      <c r="N46" s="232"/>
      <c r="O46" s="229"/>
      <c r="P46" s="230"/>
      <c r="Q46" s="231"/>
      <c r="R46" s="232"/>
      <c r="S46" s="340">
        <f>SUM(S47:S48)</f>
        <v>324</v>
      </c>
      <c r="T46" s="341">
        <f>SUM(T47:T48)</f>
        <v>0</v>
      </c>
      <c r="U46" s="351"/>
      <c r="V46" s="352"/>
      <c r="W46" s="353"/>
      <c r="X46" s="354"/>
      <c r="Y46" s="351"/>
      <c r="Z46" s="352"/>
      <c r="AA46" s="49"/>
      <c r="AB46" s="49"/>
    </row>
    <row r="47" spans="1:28" ht="15" customHeight="1">
      <c r="A47" s="195" t="s">
        <v>88</v>
      </c>
      <c r="B47" s="196"/>
      <c r="C47" s="189" t="s">
        <v>8</v>
      </c>
      <c r="D47" s="190"/>
      <c r="E47" s="199">
        <f>SUM(J47:Y47)</f>
        <v>72</v>
      </c>
      <c r="F47" s="199">
        <f>SUM(K47:Z47)</f>
        <v>72</v>
      </c>
      <c r="G47" s="193"/>
      <c r="H47" s="362"/>
      <c r="I47" s="363"/>
      <c r="J47" s="194"/>
      <c r="K47" s="376"/>
      <c r="L47" s="377"/>
      <c r="M47" s="378"/>
      <c r="N47" s="379"/>
      <c r="O47" s="376"/>
      <c r="P47" s="377"/>
      <c r="Q47" s="378"/>
      <c r="R47" s="379"/>
      <c r="S47" s="366">
        <v>72</v>
      </c>
      <c r="T47" s="367"/>
      <c r="U47" s="368"/>
      <c r="V47" s="369"/>
      <c r="W47" s="370"/>
      <c r="X47" s="371"/>
      <c r="Y47" s="355"/>
      <c r="Z47" s="356"/>
      <c r="AA47" s="49"/>
      <c r="AB47" s="49"/>
    </row>
    <row r="48" spans="1:28" ht="14.25" customHeight="1">
      <c r="A48" s="195" t="s">
        <v>89</v>
      </c>
      <c r="B48" s="200"/>
      <c r="C48" s="189" t="s">
        <v>8</v>
      </c>
      <c r="D48" s="190"/>
      <c r="E48" s="199">
        <f>SUM(J48:Y48)</f>
        <v>252</v>
      </c>
      <c r="F48" s="199">
        <f>SUM(K48:Z48)</f>
        <v>252</v>
      </c>
      <c r="G48" s="201"/>
      <c r="H48" s="362"/>
      <c r="I48" s="363"/>
      <c r="J48" s="194"/>
      <c r="K48" s="376"/>
      <c r="L48" s="377"/>
      <c r="M48" s="378"/>
      <c r="N48" s="379"/>
      <c r="O48" s="376"/>
      <c r="P48" s="377"/>
      <c r="Q48" s="378"/>
      <c r="R48" s="379"/>
      <c r="S48" s="366">
        <v>252</v>
      </c>
      <c r="T48" s="367"/>
      <c r="U48" s="368"/>
      <c r="V48" s="369"/>
      <c r="W48" s="370"/>
      <c r="X48" s="371"/>
      <c r="Y48" s="355"/>
      <c r="Z48" s="356"/>
      <c r="AA48" s="49"/>
      <c r="AB48" s="49"/>
    </row>
    <row r="49" spans="1:27" ht="45" customHeight="1" thickBot="1">
      <c r="A49" s="151" t="s">
        <v>45</v>
      </c>
      <c r="B49" s="106" t="s">
        <v>125</v>
      </c>
      <c r="C49" s="62" t="s">
        <v>151</v>
      </c>
      <c r="D49" s="86">
        <f>SUM(D50:D54)</f>
        <v>711</v>
      </c>
      <c r="E49" s="86">
        <f>SUM(E50:E54)</f>
        <v>627</v>
      </c>
      <c r="F49" s="158">
        <f>SUM(F50:F54)</f>
        <v>474</v>
      </c>
      <c r="G49" s="160">
        <f>SUM(G50:G54)</f>
        <v>84</v>
      </c>
      <c r="H49" s="159">
        <v>50</v>
      </c>
      <c r="I49" s="86">
        <v>34</v>
      </c>
      <c r="J49" s="157">
        <f>SUM(J50:J54)</f>
        <v>0</v>
      </c>
      <c r="K49" s="267">
        <f>SUM(K50:K54)</f>
        <v>0</v>
      </c>
      <c r="L49" s="268"/>
      <c r="M49" s="269">
        <f>SUM(M50:M54)</f>
        <v>0</v>
      </c>
      <c r="N49" s="270"/>
      <c r="O49" s="267">
        <f>SUM(O50:O54)</f>
        <v>0</v>
      </c>
      <c r="P49" s="268"/>
      <c r="Q49" s="269">
        <f>SUM(Q50:Q54)</f>
        <v>0</v>
      </c>
      <c r="R49" s="270"/>
      <c r="S49" s="267">
        <v>34</v>
      </c>
      <c r="T49" s="268"/>
      <c r="U49" s="269">
        <v>30</v>
      </c>
      <c r="V49" s="270"/>
      <c r="W49" s="267">
        <v>20</v>
      </c>
      <c r="X49" s="268"/>
      <c r="Y49" s="269">
        <f>SUM(Y50:Y54)</f>
        <v>0</v>
      </c>
      <c r="Z49" s="270"/>
      <c r="AA49" s="18"/>
    </row>
    <row r="50" spans="1:26" ht="43.5" customHeight="1" thickBot="1">
      <c r="A50" s="26" t="s">
        <v>46</v>
      </c>
      <c r="B50" s="27" t="s">
        <v>126</v>
      </c>
      <c r="C50" s="20" t="s">
        <v>10</v>
      </c>
      <c r="D50" s="145">
        <v>153</v>
      </c>
      <c r="E50" s="20">
        <f>(D50-G50)</f>
        <v>137</v>
      </c>
      <c r="F50" s="141">
        <v>102</v>
      </c>
      <c r="G50" s="120">
        <f>SUM(K50:Z50)</f>
        <v>16</v>
      </c>
      <c r="H50" s="93">
        <v>8</v>
      </c>
      <c r="I50" s="93">
        <v>8</v>
      </c>
      <c r="J50" s="89"/>
      <c r="K50" s="227"/>
      <c r="L50" s="228"/>
      <c r="M50" s="219"/>
      <c r="N50" s="220"/>
      <c r="O50" s="227"/>
      <c r="P50" s="228"/>
      <c r="Q50" s="219"/>
      <c r="R50" s="220"/>
      <c r="S50" s="255">
        <v>16</v>
      </c>
      <c r="T50" s="256"/>
      <c r="U50" s="259"/>
      <c r="V50" s="260"/>
      <c r="W50" s="247"/>
      <c r="X50" s="248"/>
      <c r="Y50" s="249"/>
      <c r="Z50" s="250"/>
    </row>
    <row r="51" spans="1:32" ht="57" customHeight="1" thickBot="1">
      <c r="A51" s="26" t="s">
        <v>47</v>
      </c>
      <c r="B51" s="104" t="s">
        <v>127</v>
      </c>
      <c r="C51" s="20" t="s">
        <v>10</v>
      </c>
      <c r="D51" s="145">
        <v>228</v>
      </c>
      <c r="E51" s="20">
        <f>(D51-G51)</f>
        <v>210</v>
      </c>
      <c r="F51" s="141">
        <v>152</v>
      </c>
      <c r="G51" s="120">
        <f>SUM(K51:Z51)</f>
        <v>18</v>
      </c>
      <c r="H51" s="93">
        <v>10</v>
      </c>
      <c r="I51" s="93">
        <v>8</v>
      </c>
      <c r="J51" s="68"/>
      <c r="K51" s="261"/>
      <c r="L51" s="262"/>
      <c r="M51" s="263"/>
      <c r="N51" s="264"/>
      <c r="O51" s="261"/>
      <c r="P51" s="262"/>
      <c r="Q51" s="263"/>
      <c r="R51" s="264"/>
      <c r="S51" s="255">
        <v>18</v>
      </c>
      <c r="T51" s="256"/>
      <c r="U51" s="259"/>
      <c r="V51" s="260"/>
      <c r="W51" s="247"/>
      <c r="X51" s="248"/>
      <c r="Y51" s="249"/>
      <c r="Z51" s="250"/>
      <c r="AF51" s="90"/>
    </row>
    <row r="52" spans="1:32" ht="39.75" customHeight="1" thickBot="1">
      <c r="A52" s="26" t="s">
        <v>114</v>
      </c>
      <c r="B52" s="27" t="s">
        <v>128</v>
      </c>
      <c r="C52" s="20" t="s">
        <v>10</v>
      </c>
      <c r="D52" s="145">
        <v>102</v>
      </c>
      <c r="E52" s="20">
        <f>(D52-G52)</f>
        <v>82</v>
      </c>
      <c r="F52" s="142">
        <v>68</v>
      </c>
      <c r="G52" s="120">
        <f>SUM(K52:Z52)</f>
        <v>20</v>
      </c>
      <c r="H52" s="93">
        <v>12</v>
      </c>
      <c r="I52" s="93">
        <v>8</v>
      </c>
      <c r="J52" s="68"/>
      <c r="K52" s="261"/>
      <c r="L52" s="262"/>
      <c r="M52" s="263"/>
      <c r="N52" s="264"/>
      <c r="O52" s="261"/>
      <c r="P52" s="262"/>
      <c r="Q52" s="263"/>
      <c r="R52" s="264"/>
      <c r="S52" s="253"/>
      <c r="T52" s="254"/>
      <c r="U52" s="259"/>
      <c r="V52" s="260"/>
      <c r="W52" s="251">
        <v>20</v>
      </c>
      <c r="X52" s="252"/>
      <c r="Y52" s="249"/>
      <c r="Z52" s="250"/>
      <c r="AF52" s="18"/>
    </row>
    <row r="53" spans="1:32" ht="54.75" customHeight="1" thickBot="1">
      <c r="A53" s="26" t="s">
        <v>116</v>
      </c>
      <c r="B53" s="27" t="s">
        <v>129</v>
      </c>
      <c r="C53" s="20" t="s">
        <v>9</v>
      </c>
      <c r="D53" s="145">
        <v>90</v>
      </c>
      <c r="E53" s="20">
        <f>(D53-G53)</f>
        <v>76</v>
      </c>
      <c r="F53" s="142">
        <v>60</v>
      </c>
      <c r="G53" s="154">
        <f>SUM(K53:Z53)</f>
        <v>14</v>
      </c>
      <c r="H53" s="92">
        <v>10</v>
      </c>
      <c r="I53" s="93">
        <v>4</v>
      </c>
      <c r="J53" s="68"/>
      <c r="K53" s="261"/>
      <c r="L53" s="262"/>
      <c r="M53" s="263"/>
      <c r="N53" s="264"/>
      <c r="O53" s="261"/>
      <c r="P53" s="262"/>
      <c r="Q53" s="263"/>
      <c r="R53" s="264"/>
      <c r="S53" s="253"/>
      <c r="T53" s="254"/>
      <c r="U53" s="257">
        <v>14</v>
      </c>
      <c r="V53" s="258"/>
      <c r="W53" s="247"/>
      <c r="X53" s="248"/>
      <c r="Y53" s="249"/>
      <c r="Z53" s="250"/>
      <c r="AF53" s="18"/>
    </row>
    <row r="54" spans="1:26" ht="51" customHeight="1">
      <c r="A54" s="26" t="s">
        <v>130</v>
      </c>
      <c r="B54" s="27" t="s">
        <v>131</v>
      </c>
      <c r="C54" s="20" t="s">
        <v>10</v>
      </c>
      <c r="D54" s="145">
        <v>138</v>
      </c>
      <c r="E54" s="20">
        <f>(D54-G54)</f>
        <v>122</v>
      </c>
      <c r="F54" s="149">
        <v>92</v>
      </c>
      <c r="G54" s="136">
        <f>SUM(K54:Z54)</f>
        <v>16</v>
      </c>
      <c r="H54" s="92">
        <v>10</v>
      </c>
      <c r="I54" s="93">
        <v>6</v>
      </c>
      <c r="J54" s="68"/>
      <c r="K54" s="261"/>
      <c r="L54" s="262"/>
      <c r="M54" s="265"/>
      <c r="N54" s="266"/>
      <c r="O54" s="227"/>
      <c r="P54" s="228"/>
      <c r="Q54" s="219"/>
      <c r="R54" s="220"/>
      <c r="S54" s="253"/>
      <c r="T54" s="254"/>
      <c r="U54" s="357">
        <v>16</v>
      </c>
      <c r="V54" s="358"/>
      <c r="W54" s="233"/>
      <c r="X54" s="234"/>
      <c r="Y54" s="235"/>
      <c r="Z54" s="236"/>
    </row>
    <row r="55" spans="1:26" ht="14.25" customHeight="1">
      <c r="A55" s="132" t="s">
        <v>102</v>
      </c>
      <c r="B55" s="114"/>
      <c r="C55" s="202" t="s">
        <v>150</v>
      </c>
      <c r="D55" s="101"/>
      <c r="E55" s="128">
        <f>SUM(E57,E56)</f>
        <v>252</v>
      </c>
      <c r="F55" s="161">
        <f>SUM(F57,F56)</f>
        <v>252</v>
      </c>
      <c r="G55" s="164"/>
      <c r="H55" s="359"/>
      <c r="I55" s="230"/>
      <c r="J55" s="111"/>
      <c r="K55" s="359"/>
      <c r="L55" s="230"/>
      <c r="M55" s="231"/>
      <c r="N55" s="232"/>
      <c r="O55" s="229"/>
      <c r="P55" s="230"/>
      <c r="Q55" s="231"/>
      <c r="R55" s="232"/>
      <c r="S55" s="346"/>
      <c r="T55" s="347"/>
      <c r="U55" s="237"/>
      <c r="V55" s="238"/>
      <c r="W55" s="340">
        <f>SUM(W57,W56)</f>
        <v>252</v>
      </c>
      <c r="X55" s="341">
        <f>SUM(X57)</f>
        <v>0</v>
      </c>
      <c r="Y55" s="237"/>
      <c r="Z55" s="238"/>
    </row>
    <row r="56" spans="1:26" ht="14.25" customHeight="1">
      <c r="A56" s="121" t="s">
        <v>68</v>
      </c>
      <c r="B56" s="121"/>
      <c r="C56" s="203" t="s">
        <v>8</v>
      </c>
      <c r="D56" s="117"/>
      <c r="E56" s="150">
        <v>36</v>
      </c>
      <c r="F56" s="162">
        <v>36</v>
      </c>
      <c r="G56" s="165"/>
      <c r="H56" s="350"/>
      <c r="I56" s="345"/>
      <c r="J56" s="87"/>
      <c r="K56" s="350"/>
      <c r="L56" s="345"/>
      <c r="M56" s="342"/>
      <c r="N56" s="343"/>
      <c r="O56" s="344"/>
      <c r="P56" s="345"/>
      <c r="Q56" s="342"/>
      <c r="R56" s="343"/>
      <c r="S56" s="348"/>
      <c r="T56" s="349"/>
      <c r="U56" s="239"/>
      <c r="V56" s="240"/>
      <c r="W56" s="241">
        <v>36</v>
      </c>
      <c r="X56" s="242"/>
      <c r="Y56" s="239"/>
      <c r="Z56" s="240"/>
    </row>
    <row r="57" spans="1:26" ht="14.25" customHeight="1">
      <c r="A57" s="121" t="s">
        <v>117</v>
      </c>
      <c r="B57" s="121"/>
      <c r="C57" s="203" t="s">
        <v>8</v>
      </c>
      <c r="D57" s="117"/>
      <c r="E57" s="137">
        <f>SUM(J57:Y57)</f>
        <v>216</v>
      </c>
      <c r="F57" s="163">
        <f>SUM(K57:Z57)</f>
        <v>216</v>
      </c>
      <c r="G57" s="165"/>
      <c r="H57" s="350"/>
      <c r="I57" s="345"/>
      <c r="J57" s="87"/>
      <c r="K57" s="350"/>
      <c r="L57" s="345"/>
      <c r="M57" s="342"/>
      <c r="N57" s="343"/>
      <c r="O57" s="344"/>
      <c r="P57" s="345"/>
      <c r="Q57" s="342"/>
      <c r="R57" s="343"/>
      <c r="S57" s="348"/>
      <c r="T57" s="349"/>
      <c r="U57" s="239"/>
      <c r="V57" s="240"/>
      <c r="W57" s="241">
        <v>216</v>
      </c>
      <c r="X57" s="242"/>
      <c r="Y57" s="239"/>
      <c r="Z57" s="240"/>
    </row>
    <row r="58" spans="1:26" ht="43.5" customHeight="1" thickBot="1">
      <c r="A58" s="152" t="s">
        <v>48</v>
      </c>
      <c r="B58" s="115" t="s">
        <v>132</v>
      </c>
      <c r="C58" s="62" t="s">
        <v>152</v>
      </c>
      <c r="D58" s="116">
        <f>SUM(D59)</f>
        <v>162</v>
      </c>
      <c r="E58" s="116">
        <f aca="true" t="shared" si="9" ref="E58:Y58">SUM(E59)</f>
        <v>142</v>
      </c>
      <c r="F58" s="156">
        <f t="shared" si="9"/>
        <v>108</v>
      </c>
      <c r="G58" s="166">
        <f t="shared" si="9"/>
        <v>20</v>
      </c>
      <c r="H58" s="155">
        <v>12</v>
      </c>
      <c r="I58" s="116">
        <v>8</v>
      </c>
      <c r="J58" s="156">
        <f t="shared" si="9"/>
        <v>0</v>
      </c>
      <c r="K58" s="225">
        <f t="shared" si="9"/>
        <v>0</v>
      </c>
      <c r="L58" s="226"/>
      <c r="M58" s="211">
        <f t="shared" si="9"/>
        <v>0</v>
      </c>
      <c r="N58" s="212"/>
      <c r="O58" s="225">
        <f t="shared" si="9"/>
        <v>0</v>
      </c>
      <c r="P58" s="226"/>
      <c r="Q58" s="211">
        <f t="shared" si="9"/>
        <v>0</v>
      </c>
      <c r="R58" s="212"/>
      <c r="S58" s="225">
        <f t="shared" si="9"/>
        <v>0</v>
      </c>
      <c r="T58" s="226"/>
      <c r="U58" s="211">
        <f t="shared" si="9"/>
        <v>0</v>
      </c>
      <c r="V58" s="212"/>
      <c r="W58" s="225">
        <f>SUM(W59)</f>
        <v>20</v>
      </c>
      <c r="X58" s="226"/>
      <c r="Y58" s="211">
        <f t="shared" si="9"/>
        <v>0</v>
      </c>
      <c r="Z58" s="212"/>
    </row>
    <row r="59" spans="1:26" ht="51" customHeight="1">
      <c r="A59" s="113" t="s">
        <v>133</v>
      </c>
      <c r="B59" s="112" t="s">
        <v>134</v>
      </c>
      <c r="C59" s="204" t="s">
        <v>9</v>
      </c>
      <c r="D59" s="145">
        <v>162</v>
      </c>
      <c r="E59" s="20">
        <f>(D59-G59)</f>
        <v>142</v>
      </c>
      <c r="F59" s="143">
        <v>108</v>
      </c>
      <c r="G59" s="120">
        <f>SUM(K59:Z59)</f>
        <v>20</v>
      </c>
      <c r="H59" s="93">
        <v>12</v>
      </c>
      <c r="I59" s="93">
        <v>8</v>
      </c>
      <c r="J59" s="69"/>
      <c r="K59" s="227"/>
      <c r="L59" s="228"/>
      <c r="M59" s="219"/>
      <c r="N59" s="220"/>
      <c r="O59" s="227"/>
      <c r="P59" s="228"/>
      <c r="Q59" s="219"/>
      <c r="R59" s="220"/>
      <c r="S59" s="221"/>
      <c r="T59" s="222"/>
      <c r="U59" s="215"/>
      <c r="V59" s="216"/>
      <c r="W59" s="223">
        <v>20</v>
      </c>
      <c r="X59" s="224"/>
      <c r="Y59" s="215"/>
      <c r="Z59" s="216"/>
    </row>
    <row r="60" spans="1:26" ht="14.25" customHeight="1">
      <c r="A60" s="132" t="s">
        <v>102</v>
      </c>
      <c r="B60" s="134"/>
      <c r="C60" s="202" t="s">
        <v>8</v>
      </c>
      <c r="D60" s="101"/>
      <c r="E60" s="138">
        <f>SUM(E61)</f>
        <v>72</v>
      </c>
      <c r="F60" s="161">
        <f>SUM(F61)</f>
        <v>72</v>
      </c>
      <c r="G60" s="164"/>
      <c r="H60" s="229"/>
      <c r="I60" s="230"/>
      <c r="J60" s="111"/>
      <c r="K60" s="229"/>
      <c r="L60" s="230"/>
      <c r="M60" s="231"/>
      <c r="N60" s="232"/>
      <c r="O60" s="229"/>
      <c r="P60" s="230"/>
      <c r="Q60" s="231"/>
      <c r="R60" s="232"/>
      <c r="S60" s="346"/>
      <c r="T60" s="347"/>
      <c r="U60" s="237"/>
      <c r="V60" s="238"/>
      <c r="W60" s="340"/>
      <c r="X60" s="341"/>
      <c r="Y60" s="237">
        <f>SUM(Y61)</f>
        <v>72</v>
      </c>
      <c r="Z60" s="238">
        <f>SUM(Z61)</f>
        <v>0</v>
      </c>
    </row>
    <row r="61" spans="1:26" ht="14.25" customHeight="1">
      <c r="A61" s="122" t="s">
        <v>135</v>
      </c>
      <c r="B61" s="123"/>
      <c r="C61" s="203" t="s">
        <v>8</v>
      </c>
      <c r="D61" s="117"/>
      <c r="E61" s="137">
        <f>SUM(J61:Y61)</f>
        <v>72</v>
      </c>
      <c r="F61" s="163">
        <f>SUM(K61:Z61)</f>
        <v>72</v>
      </c>
      <c r="G61" s="165"/>
      <c r="H61" s="344"/>
      <c r="I61" s="345"/>
      <c r="J61" s="87"/>
      <c r="K61" s="344"/>
      <c r="L61" s="345"/>
      <c r="M61" s="342"/>
      <c r="N61" s="343"/>
      <c r="O61" s="344"/>
      <c r="P61" s="345"/>
      <c r="Q61" s="342"/>
      <c r="R61" s="343"/>
      <c r="S61" s="348"/>
      <c r="T61" s="349"/>
      <c r="U61" s="239"/>
      <c r="V61" s="240"/>
      <c r="W61" s="243"/>
      <c r="X61" s="244"/>
      <c r="Y61" s="245">
        <v>72</v>
      </c>
      <c r="Z61" s="246"/>
    </row>
    <row r="62" spans="1:26" ht="26.25" customHeight="1" thickBot="1">
      <c r="A62" s="152" t="s">
        <v>49</v>
      </c>
      <c r="B62" s="115" t="s">
        <v>118</v>
      </c>
      <c r="C62" s="207" t="s">
        <v>152</v>
      </c>
      <c r="D62" s="116">
        <f>SUM(D63)</f>
        <v>168</v>
      </c>
      <c r="E62" s="116">
        <f aca="true" t="shared" si="10" ref="E62:W62">SUM(E63)</f>
        <v>142</v>
      </c>
      <c r="F62" s="156">
        <f t="shared" si="10"/>
        <v>112</v>
      </c>
      <c r="G62" s="166">
        <f t="shared" si="10"/>
        <v>26</v>
      </c>
      <c r="H62" s="155">
        <v>16</v>
      </c>
      <c r="I62" s="116">
        <v>10</v>
      </c>
      <c r="J62" s="156">
        <f t="shared" si="10"/>
        <v>0</v>
      </c>
      <c r="K62" s="225">
        <f t="shared" si="10"/>
        <v>0</v>
      </c>
      <c r="L62" s="226"/>
      <c r="M62" s="211">
        <f t="shared" si="10"/>
        <v>0</v>
      </c>
      <c r="N62" s="212"/>
      <c r="O62" s="225">
        <f t="shared" si="10"/>
        <v>0</v>
      </c>
      <c r="P62" s="226"/>
      <c r="Q62" s="211">
        <f t="shared" si="10"/>
        <v>0</v>
      </c>
      <c r="R62" s="212"/>
      <c r="S62" s="225">
        <f t="shared" si="10"/>
        <v>0</v>
      </c>
      <c r="T62" s="226"/>
      <c r="U62" s="211">
        <f t="shared" si="10"/>
        <v>0</v>
      </c>
      <c r="V62" s="212"/>
      <c r="W62" s="225">
        <f t="shared" si="10"/>
        <v>0</v>
      </c>
      <c r="X62" s="226"/>
      <c r="Y62" s="211">
        <v>26</v>
      </c>
      <c r="Z62" s="212"/>
    </row>
    <row r="63" spans="1:26" ht="40.5" customHeight="1">
      <c r="A63" s="113" t="s">
        <v>136</v>
      </c>
      <c r="B63" s="59" t="s">
        <v>119</v>
      </c>
      <c r="C63" s="204" t="s">
        <v>9</v>
      </c>
      <c r="D63" s="145">
        <v>168</v>
      </c>
      <c r="E63" s="20">
        <f>(D63-G63)</f>
        <v>142</v>
      </c>
      <c r="F63" s="153">
        <v>112</v>
      </c>
      <c r="G63" s="120">
        <f>SUM(K63:Y63)</f>
        <v>26</v>
      </c>
      <c r="H63" s="93">
        <v>16</v>
      </c>
      <c r="I63" s="93">
        <v>10</v>
      </c>
      <c r="J63" s="69"/>
      <c r="K63" s="227"/>
      <c r="L63" s="228"/>
      <c r="M63" s="219"/>
      <c r="N63" s="220"/>
      <c r="O63" s="227"/>
      <c r="P63" s="228"/>
      <c r="Q63" s="219"/>
      <c r="R63" s="220"/>
      <c r="S63" s="221"/>
      <c r="T63" s="222"/>
      <c r="U63" s="215"/>
      <c r="V63" s="216"/>
      <c r="W63" s="217"/>
      <c r="X63" s="218"/>
      <c r="Y63" s="257">
        <v>26</v>
      </c>
      <c r="Z63" s="258"/>
    </row>
    <row r="64" spans="1:26" ht="16.5" customHeight="1">
      <c r="A64" s="132" t="s">
        <v>102</v>
      </c>
      <c r="B64" s="134"/>
      <c r="C64" s="202" t="s">
        <v>8</v>
      </c>
      <c r="D64" s="101"/>
      <c r="E64" s="138">
        <f>SUM(E65)</f>
        <v>36</v>
      </c>
      <c r="F64" s="161">
        <f>SUM(F65)</f>
        <v>36</v>
      </c>
      <c r="G64" s="164"/>
      <c r="H64" s="229"/>
      <c r="I64" s="230"/>
      <c r="J64" s="111"/>
      <c r="K64" s="229"/>
      <c r="L64" s="230"/>
      <c r="M64" s="231"/>
      <c r="N64" s="232"/>
      <c r="O64" s="229"/>
      <c r="P64" s="230"/>
      <c r="Q64" s="231"/>
      <c r="R64" s="232"/>
      <c r="S64" s="346"/>
      <c r="T64" s="347"/>
      <c r="U64" s="237"/>
      <c r="V64" s="238"/>
      <c r="W64" s="340"/>
      <c r="X64" s="341"/>
      <c r="Y64" s="237">
        <f>SUM(Y65)</f>
        <v>36</v>
      </c>
      <c r="Z64" s="238">
        <f>SUM(Z65)</f>
        <v>0</v>
      </c>
    </row>
    <row r="65" spans="1:26" ht="14.25" customHeight="1">
      <c r="A65" s="122" t="s">
        <v>160</v>
      </c>
      <c r="B65" s="123"/>
      <c r="C65" s="203" t="s">
        <v>8</v>
      </c>
      <c r="D65" s="117"/>
      <c r="E65" s="137">
        <f>SUM(J65:Y65)</f>
        <v>36</v>
      </c>
      <c r="F65" s="163">
        <f>SUM(K65:Z65)</f>
        <v>36</v>
      </c>
      <c r="G65" s="165"/>
      <c r="H65" s="344"/>
      <c r="I65" s="345"/>
      <c r="J65" s="87"/>
      <c r="K65" s="344"/>
      <c r="L65" s="345"/>
      <c r="M65" s="342"/>
      <c r="N65" s="343"/>
      <c r="O65" s="344"/>
      <c r="P65" s="345"/>
      <c r="Q65" s="342"/>
      <c r="R65" s="343"/>
      <c r="S65" s="348"/>
      <c r="T65" s="349"/>
      <c r="U65" s="239"/>
      <c r="V65" s="240"/>
      <c r="W65" s="243"/>
      <c r="X65" s="244"/>
      <c r="Y65" s="245">
        <v>36</v>
      </c>
      <c r="Z65" s="246"/>
    </row>
    <row r="66" spans="1:26" ht="18" customHeight="1">
      <c r="A66" s="442" t="s">
        <v>67</v>
      </c>
      <c r="B66" s="443"/>
      <c r="C66" s="31" t="s">
        <v>172</v>
      </c>
      <c r="D66" s="181">
        <v>4644</v>
      </c>
      <c r="E66" s="181">
        <f aca="true" t="shared" si="11" ref="E66:J66">SUM(E19,E16,E9)</f>
        <v>4005</v>
      </c>
      <c r="F66" s="182">
        <f t="shared" si="11"/>
        <v>3096</v>
      </c>
      <c r="G66" s="183">
        <f t="shared" si="11"/>
        <v>640</v>
      </c>
      <c r="H66" s="184">
        <f t="shared" si="11"/>
        <v>370</v>
      </c>
      <c r="I66" s="181">
        <f t="shared" si="11"/>
        <v>270</v>
      </c>
      <c r="J66" s="88">
        <f t="shared" si="11"/>
        <v>6</v>
      </c>
      <c r="K66" s="384">
        <f>SUM(K63:L63,K59:L59,K50:L54,K38:L45,K31:L33,K21:L28,K17:L18,K10:L15)</f>
        <v>88</v>
      </c>
      <c r="L66" s="385"/>
      <c r="M66" s="384">
        <f>SUM(M63:N63,M59:N59,M50:N54,M38:N45,M31:N33,M21:N28,M17:N18,M10:N15)</f>
        <v>72</v>
      </c>
      <c r="N66" s="385"/>
      <c r="O66" s="384">
        <v>80</v>
      </c>
      <c r="P66" s="385"/>
      <c r="Q66" s="384">
        <v>80</v>
      </c>
      <c r="R66" s="385"/>
      <c r="S66" s="384">
        <f>SUM(S63:T63,S59:T59,S50:T54,S38:T45,S31:T33,S21:T28,S17:T18,S10:T15)</f>
        <v>86</v>
      </c>
      <c r="T66" s="385"/>
      <c r="U66" s="384">
        <f>SUM(U63:V63,U59:V59,U50:V54,U38:V45,U31:V33,U21:V28,U17:V18,U10:V15)</f>
        <v>74</v>
      </c>
      <c r="V66" s="385"/>
      <c r="W66" s="384">
        <f>SUM(W63:X63,W59:W59,W50:X54,W38:X45,W31:X33,W21:X28,W17:X18,W10:X15)</f>
        <v>94</v>
      </c>
      <c r="X66" s="385"/>
      <c r="Y66" s="384">
        <f>SUM(Y63:Y63,Y59:Z59,Y50:Z54,Y38:Z45,Y31:Z33,Y21:Z28,Y17:Z18,Y10:Z15)</f>
        <v>66</v>
      </c>
      <c r="Z66" s="386"/>
    </row>
    <row r="67" spans="1:26" ht="16.5" customHeight="1">
      <c r="A67" s="39"/>
      <c r="B67" s="98" t="s">
        <v>104</v>
      </c>
      <c r="C67" s="4"/>
      <c r="D67" s="265"/>
      <c r="E67" s="420"/>
      <c r="F67" s="420"/>
      <c r="G67" s="420"/>
      <c r="H67" s="420"/>
      <c r="I67" s="420"/>
      <c r="J67" s="266"/>
      <c r="K67" s="387">
        <f>SUM(K66:N66)</f>
        <v>160</v>
      </c>
      <c r="L67" s="388"/>
      <c r="M67" s="388"/>
      <c r="N67" s="220"/>
      <c r="O67" s="387">
        <f>SUM(O66:R66)</f>
        <v>160</v>
      </c>
      <c r="P67" s="388"/>
      <c r="Q67" s="388"/>
      <c r="R67" s="220"/>
      <c r="S67" s="387">
        <f>SUM(S66:V66)</f>
        <v>160</v>
      </c>
      <c r="T67" s="388"/>
      <c r="U67" s="388"/>
      <c r="V67" s="220"/>
      <c r="W67" s="387">
        <f>SUM(W66:Z66)</f>
        <v>160</v>
      </c>
      <c r="X67" s="388"/>
      <c r="Y67" s="388"/>
      <c r="Z67" s="220"/>
    </row>
    <row r="68" spans="1:26" ht="17.25" customHeight="1">
      <c r="A68" s="39" t="s">
        <v>50</v>
      </c>
      <c r="B68" s="39" t="s">
        <v>51</v>
      </c>
      <c r="C68" s="186" t="s">
        <v>105</v>
      </c>
      <c r="D68" s="265"/>
      <c r="E68" s="420"/>
      <c r="F68" s="420"/>
      <c r="G68" s="420"/>
      <c r="H68" s="420"/>
      <c r="I68" s="420"/>
      <c r="J68" s="266"/>
      <c r="K68" s="96"/>
      <c r="L68" s="94"/>
      <c r="M68" s="94"/>
      <c r="N68" s="95"/>
      <c r="O68" s="96"/>
      <c r="P68" s="94"/>
      <c r="Q68" s="94"/>
      <c r="R68" s="95"/>
      <c r="S68" s="96"/>
      <c r="T68" s="94"/>
      <c r="U68" s="94"/>
      <c r="V68" s="94"/>
      <c r="W68" s="467"/>
      <c r="X68" s="468"/>
      <c r="Y68" s="468"/>
      <c r="Z68" s="469"/>
    </row>
    <row r="69" spans="1:26" ht="17.25" customHeight="1">
      <c r="A69" s="39" t="s">
        <v>52</v>
      </c>
      <c r="B69" s="39" t="s">
        <v>53</v>
      </c>
      <c r="C69" s="186" t="s">
        <v>106</v>
      </c>
      <c r="D69" s="265"/>
      <c r="E69" s="420"/>
      <c r="F69" s="420"/>
      <c r="G69" s="420"/>
      <c r="H69" s="420"/>
      <c r="I69" s="420"/>
      <c r="J69" s="266"/>
      <c r="K69" s="419"/>
      <c r="L69" s="420"/>
      <c r="M69" s="420"/>
      <c r="N69" s="266"/>
      <c r="O69" s="419"/>
      <c r="P69" s="420"/>
      <c r="Q69" s="420"/>
      <c r="R69" s="266"/>
      <c r="S69" s="221"/>
      <c r="T69" s="381"/>
      <c r="U69" s="381"/>
      <c r="V69" s="382"/>
      <c r="W69" s="217"/>
      <c r="X69" s="383"/>
      <c r="Y69" s="383"/>
      <c r="Z69" s="216"/>
    </row>
    <row r="70" spans="1:26" ht="33.75" customHeight="1">
      <c r="A70" s="448" t="s">
        <v>90</v>
      </c>
      <c r="B70" s="449"/>
      <c r="C70" s="449"/>
      <c r="D70" s="449"/>
      <c r="E70" s="450"/>
      <c r="F70" s="422" t="s">
        <v>54</v>
      </c>
      <c r="G70" s="435" t="s">
        <v>69</v>
      </c>
      <c r="H70" s="436"/>
      <c r="I70" s="436"/>
      <c r="J70" s="437"/>
      <c r="K70" s="483">
        <f>SUM(K62:L62,K58:L58,K49:L49,K37:K37,K30:L30,K20:L20,K16:L16,K9:L9)</f>
        <v>88</v>
      </c>
      <c r="L70" s="471"/>
      <c r="M70" s="483">
        <f>SUM(M62:N62,M58:N58,M49:N49,M37:N37,M30:N30,M20:N20,M16:N16,M9:N9)</f>
        <v>72</v>
      </c>
      <c r="N70" s="471"/>
      <c r="O70" s="483">
        <v>80</v>
      </c>
      <c r="P70" s="471"/>
      <c r="Q70" s="483">
        <v>80</v>
      </c>
      <c r="R70" s="471"/>
      <c r="S70" s="483">
        <f>SUM(S62:T62,S58:T58,S49:S49,S37:T37,S30:T30,S20:T20,S16:T16,S9:T9)</f>
        <v>86</v>
      </c>
      <c r="T70" s="471"/>
      <c r="U70" s="483">
        <f>SUM(U62:V62,U58:V58,U49:U49,U37:V37,U30:V30,U20:V20,U16:V16,U9:V9)</f>
        <v>74</v>
      </c>
      <c r="V70" s="471"/>
      <c r="W70" s="483">
        <f>SUM(W62:X62,W58:W58,W49:X49,W37:X37,W30:X30,W20:X20,W16:X16,W9:X9)</f>
        <v>94</v>
      </c>
      <c r="X70" s="471"/>
      <c r="Y70" s="483">
        <f>SUM(Y62:Z62,Y58:Z58,Y49:Z49,Y37:Z37,Y30:Z30,Y20:Z20,Y16:Z16,Y9:Z9)</f>
        <v>66</v>
      </c>
      <c r="Z70" s="482"/>
    </row>
    <row r="71" spans="1:26" ht="17.25" customHeight="1">
      <c r="A71" s="438" t="s">
        <v>78</v>
      </c>
      <c r="B71" s="439"/>
      <c r="C71" s="439"/>
      <c r="D71" s="439"/>
      <c r="E71" s="440"/>
      <c r="F71" s="423"/>
      <c r="G71" s="435" t="s">
        <v>70</v>
      </c>
      <c r="H71" s="436"/>
      <c r="I71" s="436"/>
      <c r="J71" s="437"/>
      <c r="K71" s="470">
        <f>SUM(K65:L65,K56:L56,K47:L47,K35:L35)</f>
        <v>0</v>
      </c>
      <c r="L71" s="471"/>
      <c r="M71" s="470">
        <f>SUM(M65:N65,M56:N56,M47:N47,M35:N35)</f>
        <v>0</v>
      </c>
      <c r="N71" s="471"/>
      <c r="O71" s="470">
        <f>SUM(O65:P65,O56:P56,O47:P47,O35:P35)</f>
        <v>36</v>
      </c>
      <c r="P71" s="471"/>
      <c r="Q71" s="470">
        <f>SUM(Q65:R65,Q56:R56,Q47:R47,Q35:R35)</f>
        <v>0</v>
      </c>
      <c r="R71" s="471"/>
      <c r="S71" s="470">
        <f>SUM(S65:T65,S56:T56,S47:T47,S35:T35)</f>
        <v>72</v>
      </c>
      <c r="T71" s="471"/>
      <c r="U71" s="470">
        <f>SUM(U65:V65,U56:V56,U47:V47,U35:V35)</f>
        <v>0</v>
      </c>
      <c r="V71" s="471"/>
      <c r="W71" s="470">
        <f>SUM(W65:X65,W56:X56,W47:X47,W35:X35)</f>
        <v>36</v>
      </c>
      <c r="X71" s="471"/>
      <c r="Y71" s="470">
        <f>SUM(Y65:Z65,Y56:Z56,Y47:Z47,Y35:Z35)</f>
        <v>36</v>
      </c>
      <c r="Z71" s="482"/>
    </row>
    <row r="72" spans="1:26" ht="19.5" customHeight="1">
      <c r="A72" s="441" t="s">
        <v>82</v>
      </c>
      <c r="B72" s="439"/>
      <c r="C72" s="439"/>
      <c r="D72" s="439"/>
      <c r="E72" s="440"/>
      <c r="F72" s="423"/>
      <c r="G72" s="435" t="s">
        <v>71</v>
      </c>
      <c r="H72" s="436"/>
      <c r="I72" s="436"/>
      <c r="J72" s="437"/>
      <c r="K72" s="470">
        <f>SUM(K61:L61,K57:L57,K48:L48,K36:L36)</f>
        <v>0</v>
      </c>
      <c r="L72" s="471"/>
      <c r="M72" s="470">
        <f>SUM(M61:N61,M57:N57,M48:N48,M36:N36)</f>
        <v>0</v>
      </c>
      <c r="N72" s="471"/>
      <c r="O72" s="470">
        <f>SUM(O61:P61,O57:P57,O48:P48,O36:P36)</f>
        <v>72</v>
      </c>
      <c r="P72" s="471"/>
      <c r="Q72" s="470">
        <f>SUM(Q61:R61,Q57:R57,Q48:R48,Q36:R36)</f>
        <v>0</v>
      </c>
      <c r="R72" s="471"/>
      <c r="S72" s="470">
        <f>SUM(S61:T61,S57:T57,S48:T48,S36:T36)</f>
        <v>252</v>
      </c>
      <c r="T72" s="471"/>
      <c r="U72" s="470">
        <f>SUM(U61:V61,U57:V57,U48:V48,U36:V36)</f>
        <v>0</v>
      </c>
      <c r="V72" s="471"/>
      <c r="W72" s="470">
        <f>SUM(W61:X61,W57:X57,W48:X48,W36:X36)</f>
        <v>216</v>
      </c>
      <c r="X72" s="471"/>
      <c r="Y72" s="470">
        <f>SUM(Y61:Z61,Y57:Z57,Y48:Z48,Y36:Z36)</f>
        <v>72</v>
      </c>
      <c r="Z72" s="482"/>
    </row>
    <row r="73" spans="1:26" ht="22.5" customHeight="1">
      <c r="A73" s="441" t="s">
        <v>92</v>
      </c>
      <c r="B73" s="439"/>
      <c r="C73" s="439"/>
      <c r="D73" s="439"/>
      <c r="E73" s="440"/>
      <c r="F73" s="423"/>
      <c r="G73" s="435" t="s">
        <v>72</v>
      </c>
      <c r="H73" s="436"/>
      <c r="I73" s="436"/>
      <c r="J73" s="437"/>
      <c r="K73" s="472">
        <v>0</v>
      </c>
      <c r="L73" s="473"/>
      <c r="M73" s="474">
        <v>0</v>
      </c>
      <c r="N73" s="475"/>
      <c r="O73" s="472">
        <v>0</v>
      </c>
      <c r="P73" s="473"/>
      <c r="Q73" s="474">
        <v>0</v>
      </c>
      <c r="R73" s="475"/>
      <c r="S73" s="476" t="s">
        <v>59</v>
      </c>
      <c r="T73" s="477"/>
      <c r="U73" s="478">
        <v>0</v>
      </c>
      <c r="V73" s="479"/>
      <c r="W73" s="480">
        <v>0</v>
      </c>
      <c r="X73" s="481"/>
      <c r="Y73" s="478">
        <v>0</v>
      </c>
      <c r="Z73" s="479"/>
    </row>
    <row r="74" spans="1:26" ht="36.75" customHeight="1">
      <c r="A74" s="441" t="s">
        <v>93</v>
      </c>
      <c r="B74" s="439"/>
      <c r="C74" s="439"/>
      <c r="D74" s="439"/>
      <c r="E74" s="440"/>
      <c r="F74" s="423"/>
      <c r="G74" s="435" t="s">
        <v>73</v>
      </c>
      <c r="H74" s="436"/>
      <c r="I74" s="436"/>
      <c r="J74" s="437"/>
      <c r="K74" s="444">
        <v>2</v>
      </c>
      <c r="L74" s="445"/>
      <c r="M74" s="446">
        <v>2</v>
      </c>
      <c r="N74" s="447"/>
      <c r="O74" s="451">
        <v>4</v>
      </c>
      <c r="P74" s="452"/>
      <c r="Q74" s="446">
        <v>3</v>
      </c>
      <c r="R74" s="447"/>
      <c r="S74" s="451">
        <v>3</v>
      </c>
      <c r="T74" s="452"/>
      <c r="U74" s="451">
        <v>4</v>
      </c>
      <c r="V74" s="452"/>
      <c r="W74" s="451">
        <v>2</v>
      </c>
      <c r="X74" s="452"/>
      <c r="Y74" s="451">
        <v>4</v>
      </c>
      <c r="Z74" s="447"/>
    </row>
    <row r="75" spans="1:256" ht="27.75" customHeight="1">
      <c r="A75" s="441" t="s">
        <v>79</v>
      </c>
      <c r="B75" s="439"/>
      <c r="C75" s="439"/>
      <c r="D75" s="439"/>
      <c r="E75" s="440"/>
      <c r="F75" s="423"/>
      <c r="G75" s="435" t="s">
        <v>74</v>
      </c>
      <c r="H75" s="436"/>
      <c r="I75" s="436"/>
      <c r="J75" s="437"/>
      <c r="K75" s="453">
        <v>5</v>
      </c>
      <c r="L75" s="454"/>
      <c r="M75" s="455">
        <v>5</v>
      </c>
      <c r="N75" s="456"/>
      <c r="O75" s="457">
        <v>4</v>
      </c>
      <c r="P75" s="458"/>
      <c r="Q75" s="455">
        <v>6</v>
      </c>
      <c r="R75" s="456"/>
      <c r="S75" s="457">
        <v>6</v>
      </c>
      <c r="T75" s="458"/>
      <c r="U75" s="457">
        <v>3</v>
      </c>
      <c r="V75" s="458"/>
      <c r="W75" s="457">
        <v>7</v>
      </c>
      <c r="X75" s="458"/>
      <c r="Y75" s="457">
        <v>3</v>
      </c>
      <c r="Z75" s="456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  <c r="IV75" s="18"/>
    </row>
    <row r="76" spans="1:256" s="22" customFormat="1" ht="18" customHeight="1">
      <c r="A76" s="34"/>
      <c r="E76" s="35"/>
      <c r="F76" s="424"/>
      <c r="G76" s="435" t="s">
        <v>75</v>
      </c>
      <c r="H76" s="436"/>
      <c r="I76" s="436"/>
      <c r="J76" s="437"/>
      <c r="K76" s="461">
        <v>1</v>
      </c>
      <c r="L76" s="462"/>
      <c r="M76" s="459">
        <v>0</v>
      </c>
      <c r="N76" s="460"/>
      <c r="O76" s="463">
        <v>2</v>
      </c>
      <c r="P76" s="464"/>
      <c r="Q76" s="459">
        <v>0</v>
      </c>
      <c r="R76" s="460"/>
      <c r="S76" s="465" t="s">
        <v>58</v>
      </c>
      <c r="T76" s="466"/>
      <c r="U76" s="465" t="s">
        <v>59</v>
      </c>
      <c r="V76" s="466"/>
      <c r="W76" s="465" t="s">
        <v>58</v>
      </c>
      <c r="X76" s="466"/>
      <c r="Y76" s="465" t="s">
        <v>58</v>
      </c>
      <c r="Z76" s="466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  <c r="IV76" s="18"/>
    </row>
    <row r="77" spans="2:256" ht="12.75">
      <c r="B77" s="10"/>
      <c r="D77" s="10"/>
      <c r="E77" s="10"/>
      <c r="F77" s="10"/>
      <c r="K77" s="23"/>
      <c r="P77" s="47"/>
      <c r="Q77" s="46"/>
      <c r="R77" s="46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  <c r="IV77" s="18"/>
    </row>
    <row r="78" spans="2:17" ht="12.75">
      <c r="B78" s="10"/>
      <c r="D78" s="10"/>
      <c r="E78" s="10"/>
      <c r="F78" s="10"/>
      <c r="G78" s="10"/>
      <c r="H78" s="10"/>
      <c r="I78" s="10"/>
      <c r="J78" s="10"/>
      <c r="K78" s="9"/>
      <c r="Q78" s="3"/>
    </row>
    <row r="79" spans="2:11" ht="12.75">
      <c r="B79" s="10"/>
      <c r="D79" s="10"/>
      <c r="E79" s="10"/>
      <c r="F79" s="10"/>
      <c r="G79" s="10"/>
      <c r="H79" s="10"/>
      <c r="I79" s="10"/>
      <c r="J79" s="10"/>
      <c r="K79" s="10"/>
    </row>
    <row r="80" spans="2:24" ht="12.75">
      <c r="B80" s="10"/>
      <c r="D80" s="10"/>
      <c r="E80" s="10"/>
      <c r="F80" s="10"/>
      <c r="G80" s="10"/>
      <c r="H80" s="10"/>
      <c r="I80" s="10"/>
      <c r="J80" s="10"/>
      <c r="K80" s="10"/>
      <c r="U80" s="11"/>
      <c r="V80" s="12"/>
      <c r="W80" s="12"/>
      <c r="X80" s="12"/>
    </row>
    <row r="81" spans="2:24" ht="12.75">
      <c r="B81" s="10"/>
      <c r="D81" s="10"/>
      <c r="E81" s="10"/>
      <c r="F81" s="10"/>
      <c r="G81" s="10"/>
      <c r="H81" s="10"/>
      <c r="I81" s="10"/>
      <c r="J81" s="10"/>
      <c r="K81" s="10"/>
      <c r="V81" s="5"/>
      <c r="W81" s="5"/>
      <c r="X81" s="5"/>
    </row>
    <row r="82" spans="2:24" ht="12.75">
      <c r="B82" s="10"/>
      <c r="D82" s="10"/>
      <c r="E82" s="10"/>
      <c r="F82" s="10"/>
      <c r="G82" s="10"/>
      <c r="H82" s="10"/>
      <c r="I82" s="10"/>
      <c r="J82" s="10"/>
      <c r="K82" s="10"/>
      <c r="V82" s="5"/>
      <c r="W82" s="5"/>
      <c r="X82" s="5"/>
    </row>
    <row r="83" spans="2:11" ht="12.75">
      <c r="B83" s="10"/>
      <c r="D83" s="10"/>
      <c r="E83" s="10"/>
      <c r="F83" s="10"/>
      <c r="G83" s="10"/>
      <c r="H83" s="10"/>
      <c r="I83" s="10"/>
      <c r="J83" s="10"/>
      <c r="K83" s="10"/>
    </row>
    <row r="84" spans="2:11" ht="12.75">
      <c r="B84" s="10"/>
      <c r="D84" s="10"/>
      <c r="E84" s="10"/>
      <c r="F84" s="10"/>
      <c r="G84" s="10"/>
      <c r="H84" s="10"/>
      <c r="I84" s="10"/>
      <c r="J84" s="10"/>
      <c r="K84" s="10"/>
    </row>
    <row r="85" spans="2:11" ht="12.75">
      <c r="B85" s="10"/>
      <c r="D85" s="10" t="s">
        <v>55</v>
      </c>
      <c r="E85" s="10" t="s">
        <v>56</v>
      </c>
      <c r="F85" s="10" t="s">
        <v>57</v>
      </c>
      <c r="G85" s="10"/>
      <c r="H85" s="10"/>
      <c r="I85" s="10"/>
      <c r="J85" s="10"/>
      <c r="K85" s="10"/>
    </row>
    <row r="86" spans="2:11" ht="12.75">
      <c r="B86" s="10"/>
      <c r="D86" s="13" t="e">
        <f>#REF!+K76</f>
        <v>#REF!</v>
      </c>
      <c r="E86" s="14">
        <f>M76+N76</f>
        <v>0</v>
      </c>
      <c r="F86" s="14"/>
      <c r="G86" s="10"/>
      <c r="H86" s="10"/>
      <c r="I86" s="10"/>
      <c r="J86" s="10"/>
      <c r="K86" s="10"/>
    </row>
    <row r="87" spans="2:11" ht="12.75">
      <c r="B87" s="10"/>
      <c r="D87" s="10">
        <f>K75+L75</f>
        <v>5</v>
      </c>
      <c r="E87" s="15">
        <f>M75+N75</f>
        <v>5</v>
      </c>
      <c r="F87" s="15">
        <f>O75+P75</f>
        <v>4</v>
      </c>
      <c r="G87" s="10"/>
      <c r="H87" s="10"/>
      <c r="I87" s="10"/>
      <c r="J87" s="15"/>
      <c r="K87" s="15"/>
    </row>
    <row r="88" spans="2:11" ht="12.75">
      <c r="B88" s="10"/>
      <c r="D88" s="10">
        <f>K74+L74</f>
        <v>2</v>
      </c>
      <c r="E88" s="15">
        <f>M74+N74</f>
        <v>2</v>
      </c>
      <c r="F88" s="15">
        <f>O74+P74</f>
        <v>4</v>
      </c>
      <c r="G88" s="10"/>
      <c r="H88" s="10"/>
      <c r="I88" s="10"/>
      <c r="J88" s="15"/>
      <c r="K88" s="15"/>
    </row>
    <row r="89" spans="2:11" ht="12.75">
      <c r="B89" s="10"/>
      <c r="D89" s="10"/>
      <c r="E89" s="10"/>
      <c r="F89" s="10"/>
      <c r="G89" s="10"/>
      <c r="H89" s="10"/>
      <c r="I89" s="10"/>
      <c r="J89" s="15"/>
      <c r="K89" s="15"/>
    </row>
    <row r="90" spans="2:11" ht="12.75">
      <c r="B90" s="10"/>
      <c r="D90" s="10"/>
      <c r="E90" s="10"/>
      <c r="F90" s="10"/>
      <c r="G90" s="10"/>
      <c r="H90" s="10"/>
      <c r="I90" s="10"/>
      <c r="J90" s="10"/>
      <c r="K90" s="10"/>
    </row>
    <row r="91" spans="2:11" ht="12.75">
      <c r="B91" s="10"/>
      <c r="D91" s="10"/>
      <c r="E91" s="10"/>
      <c r="F91" s="10"/>
      <c r="G91" s="10"/>
      <c r="H91" s="10"/>
      <c r="I91" s="10"/>
      <c r="J91" s="10"/>
      <c r="K91" s="10"/>
    </row>
    <row r="92" spans="2:11" ht="12.75">
      <c r="B92" s="10"/>
      <c r="D92" s="10"/>
      <c r="E92" s="10"/>
      <c r="F92" s="10"/>
      <c r="G92" s="10"/>
      <c r="H92" s="10"/>
      <c r="I92" s="10"/>
      <c r="J92" s="10"/>
      <c r="K92" s="10"/>
    </row>
    <row r="93" spans="2:11" ht="12.75">
      <c r="B93" s="10"/>
      <c r="D93" s="10"/>
      <c r="E93" s="10"/>
      <c r="F93" s="10"/>
      <c r="G93" s="15" t="e">
        <f>#REF!+K76+M76+N76</f>
        <v>#REF!</v>
      </c>
      <c r="H93" s="15"/>
      <c r="I93" s="15"/>
      <c r="J93" s="10"/>
      <c r="K93" s="10"/>
    </row>
    <row r="94" spans="2:11" ht="12.75">
      <c r="B94" s="10"/>
      <c r="D94" s="10"/>
      <c r="E94" s="10"/>
      <c r="F94" s="10"/>
      <c r="G94" s="10" t="s">
        <v>60</v>
      </c>
      <c r="H94" s="10"/>
      <c r="I94" s="10"/>
      <c r="J94" s="10"/>
      <c r="K94" s="10" t="s">
        <v>9</v>
      </c>
    </row>
    <row r="95" spans="2:11" ht="12.75">
      <c r="B95" s="10"/>
      <c r="D95" s="10">
        <v>1</v>
      </c>
      <c r="E95" s="10">
        <v>2</v>
      </c>
      <c r="F95" s="10">
        <v>2</v>
      </c>
      <c r="G95" s="10"/>
      <c r="H95" s="10"/>
      <c r="I95" s="10"/>
      <c r="J95" s="10"/>
      <c r="K95" s="10"/>
    </row>
    <row r="96" spans="2:11" ht="12.75">
      <c r="B96" s="10"/>
      <c r="D96" s="10">
        <v>11</v>
      </c>
      <c r="E96" s="10">
        <v>10</v>
      </c>
      <c r="F96" s="10">
        <v>10</v>
      </c>
      <c r="G96" s="10"/>
      <c r="H96" s="10"/>
      <c r="I96" s="10"/>
      <c r="J96" s="10">
        <f>SUM(D95:F95)</f>
        <v>5</v>
      </c>
      <c r="K96" s="10"/>
    </row>
    <row r="97" spans="2:11" ht="12.75">
      <c r="B97" s="10"/>
      <c r="D97" s="10">
        <v>4</v>
      </c>
      <c r="E97" s="10">
        <v>6</v>
      </c>
      <c r="F97" s="10">
        <v>11</v>
      </c>
      <c r="G97" s="10"/>
      <c r="H97" s="10"/>
      <c r="I97" s="10"/>
      <c r="J97" s="10">
        <f>SUM(D96:F96)</f>
        <v>31</v>
      </c>
      <c r="K97" s="10"/>
    </row>
    <row r="98" spans="2:11" ht="12.75">
      <c r="B98" s="10"/>
      <c r="D98" s="10"/>
      <c r="E98" s="10"/>
      <c r="F98" s="10"/>
      <c r="G98" s="10"/>
      <c r="H98" s="10"/>
      <c r="I98" s="10"/>
      <c r="J98" s="10">
        <f>SUM(D97:F97)</f>
        <v>21</v>
      </c>
      <c r="K98" s="10"/>
    </row>
    <row r="99" spans="2:11" ht="12.75">
      <c r="B99" s="10"/>
      <c r="D99" s="10"/>
      <c r="E99" s="10"/>
      <c r="F99" s="10"/>
      <c r="G99" s="10"/>
      <c r="H99" s="10"/>
      <c r="I99" s="10"/>
      <c r="J99" s="10"/>
      <c r="K99" s="10"/>
    </row>
    <row r="100" spans="2:11" ht="12.75">
      <c r="B100" s="10"/>
      <c r="D100" s="10"/>
      <c r="E100" s="10"/>
      <c r="F100" s="10"/>
      <c r="G100" s="10"/>
      <c r="H100" s="10"/>
      <c r="I100" s="10"/>
      <c r="J100" s="10">
        <f>SUM(J96:J99)</f>
        <v>57</v>
      </c>
      <c r="K100" s="10"/>
    </row>
    <row r="101" spans="2:11" ht="12.75">
      <c r="B101" s="10"/>
      <c r="D101" s="10"/>
      <c r="E101" s="10"/>
      <c r="F101" s="10"/>
      <c r="G101" s="10"/>
      <c r="H101" s="10"/>
      <c r="I101" s="10"/>
      <c r="J101" s="10"/>
      <c r="K101" s="10"/>
    </row>
    <row r="102" spans="2:11" ht="12.75">
      <c r="B102" s="10"/>
      <c r="D102" s="10"/>
      <c r="E102" s="10"/>
      <c r="F102" s="10"/>
      <c r="G102" s="10"/>
      <c r="H102" s="10"/>
      <c r="I102" s="10"/>
      <c r="J102" s="10"/>
      <c r="K102" s="10"/>
    </row>
    <row r="103" spans="2:11" ht="12.75">
      <c r="B103" s="10"/>
      <c r="D103" s="10"/>
      <c r="E103" s="10"/>
      <c r="F103" s="10"/>
      <c r="G103" s="10"/>
      <c r="H103" s="10"/>
      <c r="I103" s="10"/>
      <c r="J103" s="10"/>
      <c r="K103" s="10"/>
    </row>
    <row r="104" spans="2:11" ht="12.75">
      <c r="B104" s="10"/>
      <c r="D104" s="10"/>
      <c r="E104" s="10"/>
      <c r="F104" s="10"/>
      <c r="G104" s="10"/>
      <c r="H104" s="10"/>
      <c r="I104" s="10"/>
      <c r="J104" s="10"/>
      <c r="K104" s="10"/>
    </row>
    <row r="105" spans="2:11" ht="12.75">
      <c r="B105" s="10"/>
      <c r="D105" s="10"/>
      <c r="E105" s="10"/>
      <c r="F105" s="10"/>
      <c r="G105" s="10"/>
      <c r="H105" s="10"/>
      <c r="I105" s="10"/>
      <c r="J105" s="10"/>
      <c r="K105" s="10"/>
    </row>
    <row r="106" spans="7:11" ht="12.75">
      <c r="G106" s="10"/>
      <c r="H106" s="10"/>
      <c r="I106" s="10"/>
      <c r="J106" s="10"/>
      <c r="K106" s="10"/>
    </row>
  </sheetData>
  <sheetProtection/>
  <mergeCells count="608">
    <mergeCell ref="W71:X71"/>
    <mergeCell ref="Y71:Z71"/>
    <mergeCell ref="W70:X70"/>
    <mergeCell ref="Y70:Z70"/>
    <mergeCell ref="K70:L70"/>
    <mergeCell ref="M70:N70"/>
    <mergeCell ref="O70:P70"/>
    <mergeCell ref="Q70:R70"/>
    <mergeCell ref="S70:T70"/>
    <mergeCell ref="U70:V70"/>
    <mergeCell ref="K71:L71"/>
    <mergeCell ref="M71:N71"/>
    <mergeCell ref="O71:P71"/>
    <mergeCell ref="Q71:R71"/>
    <mergeCell ref="S71:T71"/>
    <mergeCell ref="U71:V71"/>
    <mergeCell ref="S73:T73"/>
    <mergeCell ref="U72:V72"/>
    <mergeCell ref="U73:V73"/>
    <mergeCell ref="W72:X72"/>
    <mergeCell ref="W73:X73"/>
    <mergeCell ref="Y72:Z72"/>
    <mergeCell ref="Y73:Z73"/>
    <mergeCell ref="W68:Z68"/>
    <mergeCell ref="K72:L72"/>
    <mergeCell ref="K73:L73"/>
    <mergeCell ref="M72:N72"/>
    <mergeCell ref="M73:N73"/>
    <mergeCell ref="O72:P72"/>
    <mergeCell ref="O73:P73"/>
    <mergeCell ref="Q72:R72"/>
    <mergeCell ref="Q73:R73"/>
    <mergeCell ref="S72:T72"/>
    <mergeCell ref="W75:X75"/>
    <mergeCell ref="Y75:Z75"/>
    <mergeCell ref="M76:N76"/>
    <mergeCell ref="K76:L76"/>
    <mergeCell ref="O76:P76"/>
    <mergeCell ref="Q76:R76"/>
    <mergeCell ref="S76:T76"/>
    <mergeCell ref="U76:V76"/>
    <mergeCell ref="W76:X76"/>
    <mergeCell ref="Y76:Z76"/>
    <mergeCell ref="K75:L75"/>
    <mergeCell ref="M75:N75"/>
    <mergeCell ref="O75:P75"/>
    <mergeCell ref="Q75:R75"/>
    <mergeCell ref="S75:T75"/>
    <mergeCell ref="U75:V75"/>
    <mergeCell ref="O74:P74"/>
    <mergeCell ref="Q74:R74"/>
    <mergeCell ref="S74:T74"/>
    <mergeCell ref="U74:V74"/>
    <mergeCell ref="W74:X74"/>
    <mergeCell ref="Y74:Z74"/>
    <mergeCell ref="G76:J76"/>
    <mergeCell ref="G73:J73"/>
    <mergeCell ref="A72:E72"/>
    <mergeCell ref="G72:J72"/>
    <mergeCell ref="A73:E73"/>
    <mergeCell ref="G74:J74"/>
    <mergeCell ref="F70:F76"/>
    <mergeCell ref="A74:E74"/>
    <mergeCell ref="G75:J75"/>
    <mergeCell ref="A70:E70"/>
    <mergeCell ref="G70:J70"/>
    <mergeCell ref="A71:E71"/>
    <mergeCell ref="G71:J71"/>
    <mergeCell ref="A75:E75"/>
    <mergeCell ref="O69:R69"/>
    <mergeCell ref="A66:B66"/>
    <mergeCell ref="O66:P66"/>
    <mergeCell ref="Q66:R66"/>
    <mergeCell ref="K74:L74"/>
    <mergeCell ref="M74:N74"/>
    <mergeCell ref="A1:M1"/>
    <mergeCell ref="A2:A7"/>
    <mergeCell ref="B2:B7"/>
    <mergeCell ref="C2:C7"/>
    <mergeCell ref="D2:J2"/>
    <mergeCell ref="F4:F7"/>
    <mergeCell ref="D3:D7"/>
    <mergeCell ref="K3:N3"/>
    <mergeCell ref="E3:E7"/>
    <mergeCell ref="F3:J3"/>
    <mergeCell ref="G4:G7"/>
    <mergeCell ref="J4:J7"/>
    <mergeCell ref="H4:H7"/>
    <mergeCell ref="K69:N69"/>
    <mergeCell ref="L6:L7"/>
    <mergeCell ref="M6:M7"/>
    <mergeCell ref="N6:N7"/>
    <mergeCell ref="D69:J69"/>
    <mergeCell ref="D67:J67"/>
    <mergeCell ref="D68:J68"/>
    <mergeCell ref="P6:P7"/>
    <mergeCell ref="Q6:Q7"/>
    <mergeCell ref="R6:R7"/>
    <mergeCell ref="K8:L8"/>
    <mergeCell ref="M8:N8"/>
    <mergeCell ref="O8:P8"/>
    <mergeCell ref="Q8:R8"/>
    <mergeCell ref="Q4:R4"/>
    <mergeCell ref="K4:L4"/>
    <mergeCell ref="M4:N4"/>
    <mergeCell ref="K6:K7"/>
    <mergeCell ref="K2:Z2"/>
    <mergeCell ref="S4:T4"/>
    <mergeCell ref="U4:V4"/>
    <mergeCell ref="W4:X4"/>
    <mergeCell ref="Y4:Z4"/>
    <mergeCell ref="O6:O7"/>
    <mergeCell ref="S3:V3"/>
    <mergeCell ref="W3:Z3"/>
    <mergeCell ref="O3:R3"/>
    <mergeCell ref="S6:S7"/>
    <mergeCell ref="T6:T7"/>
    <mergeCell ref="U6:U7"/>
    <mergeCell ref="V6:V7"/>
    <mergeCell ref="W6:W7"/>
    <mergeCell ref="X6:X7"/>
    <mergeCell ref="O4:P4"/>
    <mergeCell ref="S66:T66"/>
    <mergeCell ref="U66:V66"/>
    <mergeCell ref="Y6:Y7"/>
    <mergeCell ref="Z6:Z7"/>
    <mergeCell ref="S8:T8"/>
    <mergeCell ref="U8:V8"/>
    <mergeCell ref="W8:X8"/>
    <mergeCell ref="Y8:Z8"/>
    <mergeCell ref="W35:X35"/>
    <mergeCell ref="W36:X36"/>
    <mergeCell ref="S69:V69"/>
    <mergeCell ref="W69:Z69"/>
    <mergeCell ref="W66:X66"/>
    <mergeCell ref="Y66:Z66"/>
    <mergeCell ref="K67:N67"/>
    <mergeCell ref="O67:R67"/>
    <mergeCell ref="S67:V67"/>
    <mergeCell ref="W67:Z67"/>
    <mergeCell ref="K66:L66"/>
    <mergeCell ref="M66:N66"/>
    <mergeCell ref="U36:V36"/>
    <mergeCell ref="K35:L35"/>
    <mergeCell ref="K36:L36"/>
    <mergeCell ref="M35:N35"/>
    <mergeCell ref="M36:N36"/>
    <mergeCell ref="O35:P35"/>
    <mergeCell ref="O36:P36"/>
    <mergeCell ref="Y35:Z35"/>
    <mergeCell ref="Y36:Z36"/>
    <mergeCell ref="K47:L47"/>
    <mergeCell ref="K48:L48"/>
    <mergeCell ref="M47:N47"/>
    <mergeCell ref="M48:N48"/>
    <mergeCell ref="O47:P47"/>
    <mergeCell ref="O48:P48"/>
    <mergeCell ref="Q47:R47"/>
    <mergeCell ref="Q48:R48"/>
    <mergeCell ref="S34:T34"/>
    <mergeCell ref="S47:T47"/>
    <mergeCell ref="S48:T48"/>
    <mergeCell ref="U48:V48"/>
    <mergeCell ref="U47:V47"/>
    <mergeCell ref="W47:X47"/>
    <mergeCell ref="W48:X48"/>
    <mergeCell ref="S35:T35"/>
    <mergeCell ref="S36:T36"/>
    <mergeCell ref="U35:V35"/>
    <mergeCell ref="K34:L34"/>
    <mergeCell ref="M34:N34"/>
    <mergeCell ref="H34:I34"/>
    <mergeCell ref="H35:I35"/>
    <mergeCell ref="H36:I36"/>
    <mergeCell ref="Q34:R34"/>
    <mergeCell ref="O34:P34"/>
    <mergeCell ref="Q35:R35"/>
    <mergeCell ref="Q36:R36"/>
    <mergeCell ref="U34:V34"/>
    <mergeCell ref="W34:X34"/>
    <mergeCell ref="Y34:Z34"/>
    <mergeCell ref="H46:I46"/>
    <mergeCell ref="H47:I47"/>
    <mergeCell ref="H48:I48"/>
    <mergeCell ref="K46:L46"/>
    <mergeCell ref="M46:N46"/>
    <mergeCell ref="O46:P46"/>
    <mergeCell ref="Q46:R46"/>
    <mergeCell ref="H55:I55"/>
    <mergeCell ref="H56:I56"/>
    <mergeCell ref="O55:P55"/>
    <mergeCell ref="Q55:R55"/>
    <mergeCell ref="Q56:R56"/>
    <mergeCell ref="O56:P56"/>
    <mergeCell ref="M56:N56"/>
    <mergeCell ref="K55:L55"/>
    <mergeCell ref="K56:L56"/>
    <mergeCell ref="U46:V46"/>
    <mergeCell ref="W46:X46"/>
    <mergeCell ref="Y46:Z46"/>
    <mergeCell ref="Y47:Z47"/>
    <mergeCell ref="Y48:Z48"/>
    <mergeCell ref="S55:T55"/>
    <mergeCell ref="U55:V55"/>
    <mergeCell ref="U53:V53"/>
    <mergeCell ref="U54:V54"/>
    <mergeCell ref="S52:T52"/>
    <mergeCell ref="K57:L57"/>
    <mergeCell ref="M55:N55"/>
    <mergeCell ref="M57:N57"/>
    <mergeCell ref="S46:T46"/>
    <mergeCell ref="S57:T57"/>
    <mergeCell ref="O57:P57"/>
    <mergeCell ref="Q57:R57"/>
    <mergeCell ref="S56:T56"/>
    <mergeCell ref="K50:L50"/>
    <mergeCell ref="K51:L51"/>
    <mergeCell ref="U56:V56"/>
    <mergeCell ref="U57:V57"/>
    <mergeCell ref="H57:I57"/>
    <mergeCell ref="H60:I60"/>
    <mergeCell ref="H61:I61"/>
    <mergeCell ref="H64:I64"/>
    <mergeCell ref="O64:P64"/>
    <mergeCell ref="Q64:R64"/>
    <mergeCell ref="S64:T64"/>
    <mergeCell ref="U64:V64"/>
    <mergeCell ref="H65:I65"/>
    <mergeCell ref="K60:L60"/>
    <mergeCell ref="K61:L61"/>
    <mergeCell ref="K64:L64"/>
    <mergeCell ref="M64:N64"/>
    <mergeCell ref="K65:L65"/>
    <mergeCell ref="M65:N65"/>
    <mergeCell ref="K62:L62"/>
    <mergeCell ref="M62:N62"/>
    <mergeCell ref="K63:L63"/>
    <mergeCell ref="O65:P65"/>
    <mergeCell ref="Q65:R65"/>
    <mergeCell ref="S65:T65"/>
    <mergeCell ref="U65:V65"/>
    <mergeCell ref="W65:X65"/>
    <mergeCell ref="Y65:Z65"/>
    <mergeCell ref="O61:P61"/>
    <mergeCell ref="Q61:R61"/>
    <mergeCell ref="S60:T60"/>
    <mergeCell ref="S61:T61"/>
    <mergeCell ref="W64:X64"/>
    <mergeCell ref="Y64:Z64"/>
    <mergeCell ref="K13:L13"/>
    <mergeCell ref="K14:L14"/>
    <mergeCell ref="K15:L15"/>
    <mergeCell ref="U60:V60"/>
    <mergeCell ref="U61:V61"/>
    <mergeCell ref="W60:X60"/>
    <mergeCell ref="M60:N60"/>
    <mergeCell ref="M61:N61"/>
    <mergeCell ref="W55:X55"/>
    <mergeCell ref="W56:X56"/>
    <mergeCell ref="M12:N12"/>
    <mergeCell ref="M9:N9"/>
    <mergeCell ref="O9:P9"/>
    <mergeCell ref="K10:L10"/>
    <mergeCell ref="K11:L11"/>
    <mergeCell ref="K12:L12"/>
    <mergeCell ref="K9:L9"/>
    <mergeCell ref="Q9:R9"/>
    <mergeCell ref="S9:T9"/>
    <mergeCell ref="U9:V9"/>
    <mergeCell ref="W9:X9"/>
    <mergeCell ref="Y9:Z9"/>
    <mergeCell ref="M13:N13"/>
    <mergeCell ref="Q10:R10"/>
    <mergeCell ref="Q11:R11"/>
    <mergeCell ref="Q12:R12"/>
    <mergeCell ref="Q13:R13"/>
    <mergeCell ref="M14:N14"/>
    <mergeCell ref="M15:N15"/>
    <mergeCell ref="O13:P13"/>
    <mergeCell ref="O10:P10"/>
    <mergeCell ref="O11:P11"/>
    <mergeCell ref="O12:P12"/>
    <mergeCell ref="O14:P14"/>
    <mergeCell ref="O15:P15"/>
    <mergeCell ref="M10:N10"/>
    <mergeCell ref="M11:N11"/>
    <mergeCell ref="Q14:R14"/>
    <mergeCell ref="Q15:R15"/>
    <mergeCell ref="S10:T10"/>
    <mergeCell ref="S11:T11"/>
    <mergeCell ref="S12:T12"/>
    <mergeCell ref="S13:T13"/>
    <mergeCell ref="S14:T14"/>
    <mergeCell ref="S15:T15"/>
    <mergeCell ref="U10:V10"/>
    <mergeCell ref="U11:V11"/>
    <mergeCell ref="U12:V12"/>
    <mergeCell ref="U13:V13"/>
    <mergeCell ref="U14:V14"/>
    <mergeCell ref="U15:V15"/>
    <mergeCell ref="W10:X10"/>
    <mergeCell ref="W11:X11"/>
    <mergeCell ref="W12:X12"/>
    <mergeCell ref="W13:X13"/>
    <mergeCell ref="W14:X14"/>
    <mergeCell ref="W15:X15"/>
    <mergeCell ref="Y10:Z10"/>
    <mergeCell ref="Y11:Z11"/>
    <mergeCell ref="Y12:Z12"/>
    <mergeCell ref="Y13:Z13"/>
    <mergeCell ref="Y14:Z14"/>
    <mergeCell ref="Y15:Z15"/>
    <mergeCell ref="K16:L16"/>
    <mergeCell ref="M16:N16"/>
    <mergeCell ref="O16:P16"/>
    <mergeCell ref="Q16:R16"/>
    <mergeCell ref="S16:T16"/>
    <mergeCell ref="U16:V16"/>
    <mergeCell ref="W16:X16"/>
    <mergeCell ref="Y16:Z16"/>
    <mergeCell ref="K17:L17"/>
    <mergeCell ref="K18:L18"/>
    <mergeCell ref="M17:N17"/>
    <mergeCell ref="M18:N18"/>
    <mergeCell ref="O17:P17"/>
    <mergeCell ref="O18:P18"/>
    <mergeCell ref="Q17:R17"/>
    <mergeCell ref="Q18:R18"/>
    <mergeCell ref="S17:T17"/>
    <mergeCell ref="S18:T18"/>
    <mergeCell ref="U17:V17"/>
    <mergeCell ref="U18:V18"/>
    <mergeCell ref="W17:X17"/>
    <mergeCell ref="W18:X18"/>
    <mergeCell ref="Y17:Z17"/>
    <mergeCell ref="Y18:Z18"/>
    <mergeCell ref="K19:L19"/>
    <mergeCell ref="M19:N19"/>
    <mergeCell ref="O19:P19"/>
    <mergeCell ref="Q19:R19"/>
    <mergeCell ref="S19:T19"/>
    <mergeCell ref="U19:V19"/>
    <mergeCell ref="W19:X19"/>
    <mergeCell ref="Y19:Z19"/>
    <mergeCell ref="K20:L20"/>
    <mergeCell ref="M20:N20"/>
    <mergeCell ref="O20:P20"/>
    <mergeCell ref="Q20:R20"/>
    <mergeCell ref="S20:T20"/>
    <mergeCell ref="U20:V20"/>
    <mergeCell ref="W20:X20"/>
    <mergeCell ref="Y20:Z20"/>
    <mergeCell ref="K21:L21"/>
    <mergeCell ref="M21:N21"/>
    <mergeCell ref="K22:L22"/>
    <mergeCell ref="K23:L23"/>
    <mergeCell ref="O21:P21"/>
    <mergeCell ref="O22:P22"/>
    <mergeCell ref="Q21:R21"/>
    <mergeCell ref="Q22:R22"/>
    <mergeCell ref="Q25:R25"/>
    <mergeCell ref="S21:T21"/>
    <mergeCell ref="S22:T22"/>
    <mergeCell ref="U21:V21"/>
    <mergeCell ref="U22:V22"/>
    <mergeCell ref="W21:X21"/>
    <mergeCell ref="W22:X22"/>
    <mergeCell ref="U24:V24"/>
    <mergeCell ref="U25:V25"/>
    <mergeCell ref="Y21:Z21"/>
    <mergeCell ref="Y22:Z22"/>
    <mergeCell ref="Y24:Z24"/>
    <mergeCell ref="Y26:Z26"/>
    <mergeCell ref="W27:X27"/>
    <mergeCell ref="Y28:Z28"/>
    <mergeCell ref="Y25:Z25"/>
    <mergeCell ref="Y27:Z27"/>
    <mergeCell ref="W28:X28"/>
    <mergeCell ref="Y23:Z23"/>
    <mergeCell ref="K24:L24"/>
    <mergeCell ref="K25:L25"/>
    <mergeCell ref="K26:L26"/>
    <mergeCell ref="K27:L27"/>
    <mergeCell ref="K28:L28"/>
    <mergeCell ref="M23:N23"/>
    <mergeCell ref="M24:N24"/>
    <mergeCell ref="M25:N25"/>
    <mergeCell ref="M26:N26"/>
    <mergeCell ref="M27:N27"/>
    <mergeCell ref="M28:N28"/>
    <mergeCell ref="O23:P23"/>
    <mergeCell ref="Q23:R23"/>
    <mergeCell ref="S23:T23"/>
    <mergeCell ref="U23:V23"/>
    <mergeCell ref="W23:X23"/>
    <mergeCell ref="O24:P24"/>
    <mergeCell ref="O25:P25"/>
    <mergeCell ref="O26:P26"/>
    <mergeCell ref="O27:P27"/>
    <mergeCell ref="O28:P28"/>
    <mergeCell ref="Q24:R24"/>
    <mergeCell ref="Q26:R26"/>
    <mergeCell ref="Q27:R27"/>
    <mergeCell ref="Q28:R28"/>
    <mergeCell ref="S24:T24"/>
    <mergeCell ref="S25:T25"/>
    <mergeCell ref="S26:T26"/>
    <mergeCell ref="S27:T27"/>
    <mergeCell ref="S28:T28"/>
    <mergeCell ref="U26:V26"/>
    <mergeCell ref="U27:V27"/>
    <mergeCell ref="U28:V28"/>
    <mergeCell ref="W24:X24"/>
    <mergeCell ref="W25:X25"/>
    <mergeCell ref="W26:X26"/>
    <mergeCell ref="K29:L29"/>
    <mergeCell ref="M29:N29"/>
    <mergeCell ref="O29:P29"/>
    <mergeCell ref="Q29:R29"/>
    <mergeCell ref="S29:T29"/>
    <mergeCell ref="U29:V29"/>
    <mergeCell ref="W29:X29"/>
    <mergeCell ref="Y29:Z29"/>
    <mergeCell ref="K30:L30"/>
    <mergeCell ref="M30:N30"/>
    <mergeCell ref="O30:P30"/>
    <mergeCell ref="Q30:R30"/>
    <mergeCell ref="S30:T30"/>
    <mergeCell ref="U30:V30"/>
    <mergeCell ref="W30:X30"/>
    <mergeCell ref="Y30:Z30"/>
    <mergeCell ref="K31:L31"/>
    <mergeCell ref="M32:N32"/>
    <mergeCell ref="O32:P32"/>
    <mergeCell ref="Q33:R33"/>
    <mergeCell ref="K32:L32"/>
    <mergeCell ref="K33:L33"/>
    <mergeCell ref="M31:N31"/>
    <mergeCell ref="M33:N33"/>
    <mergeCell ref="O31:P31"/>
    <mergeCell ref="O33:P33"/>
    <mergeCell ref="Q31:R31"/>
    <mergeCell ref="Q32:R32"/>
    <mergeCell ref="S31:T31"/>
    <mergeCell ref="S32:T32"/>
    <mergeCell ref="S33:T33"/>
    <mergeCell ref="U31:V31"/>
    <mergeCell ref="U32:V32"/>
    <mergeCell ref="U33:V33"/>
    <mergeCell ref="W31:X31"/>
    <mergeCell ref="W32:X32"/>
    <mergeCell ref="W33:X33"/>
    <mergeCell ref="Y31:Z31"/>
    <mergeCell ref="Y32:Z32"/>
    <mergeCell ref="K37:L37"/>
    <mergeCell ref="M37:N37"/>
    <mergeCell ref="O37:P37"/>
    <mergeCell ref="Q37:R37"/>
    <mergeCell ref="S37:T37"/>
    <mergeCell ref="U37:V37"/>
    <mergeCell ref="W37:X37"/>
    <mergeCell ref="Y37:Z37"/>
    <mergeCell ref="K40:L40"/>
    <mergeCell ref="K38:L38"/>
    <mergeCell ref="K39:L39"/>
    <mergeCell ref="Q38:R38"/>
    <mergeCell ref="S38:T38"/>
    <mergeCell ref="S39:T39"/>
    <mergeCell ref="S40:T40"/>
    <mergeCell ref="K41:L41"/>
    <mergeCell ref="K42:L42"/>
    <mergeCell ref="K43:L43"/>
    <mergeCell ref="K44:L44"/>
    <mergeCell ref="K45:L45"/>
    <mergeCell ref="M38:N38"/>
    <mergeCell ref="M39:N39"/>
    <mergeCell ref="M40:N40"/>
    <mergeCell ref="M41:N41"/>
    <mergeCell ref="M42:N42"/>
    <mergeCell ref="M45:N45"/>
    <mergeCell ref="O38:P38"/>
    <mergeCell ref="O39:P39"/>
    <mergeCell ref="O40:P40"/>
    <mergeCell ref="O41:P41"/>
    <mergeCell ref="O42:P42"/>
    <mergeCell ref="O43:P43"/>
    <mergeCell ref="O44:P44"/>
    <mergeCell ref="Q39:R39"/>
    <mergeCell ref="Q40:R40"/>
    <mergeCell ref="Q42:R42"/>
    <mergeCell ref="Q43:R43"/>
    <mergeCell ref="M43:N43"/>
    <mergeCell ref="M44:N44"/>
    <mergeCell ref="S41:T41"/>
    <mergeCell ref="S42:T42"/>
    <mergeCell ref="S43:T43"/>
    <mergeCell ref="S44:T44"/>
    <mergeCell ref="O45:P45"/>
    <mergeCell ref="Q45:R45"/>
    <mergeCell ref="S45:T45"/>
    <mergeCell ref="Q44:R44"/>
    <mergeCell ref="Q41:R41"/>
    <mergeCell ref="U38:V38"/>
    <mergeCell ref="U39:V39"/>
    <mergeCell ref="U40:V40"/>
    <mergeCell ref="U41:V41"/>
    <mergeCell ref="U42:V42"/>
    <mergeCell ref="U43:V43"/>
    <mergeCell ref="U44:V44"/>
    <mergeCell ref="U45:V45"/>
    <mergeCell ref="W38:X38"/>
    <mergeCell ref="W39:X39"/>
    <mergeCell ref="W40:X40"/>
    <mergeCell ref="W41:X41"/>
    <mergeCell ref="W42:X42"/>
    <mergeCell ref="W43:X43"/>
    <mergeCell ref="W44:X44"/>
    <mergeCell ref="W45:X45"/>
    <mergeCell ref="Y38:Z38"/>
    <mergeCell ref="Y39:Z39"/>
    <mergeCell ref="Y40:Z40"/>
    <mergeCell ref="Y41:Z41"/>
    <mergeCell ref="Y42:Z42"/>
    <mergeCell ref="Y43:Z43"/>
    <mergeCell ref="Y44:Z44"/>
    <mergeCell ref="Y45:Z45"/>
    <mergeCell ref="K49:L49"/>
    <mergeCell ref="M49:N49"/>
    <mergeCell ref="O49:P49"/>
    <mergeCell ref="Q49:R49"/>
    <mergeCell ref="S49:T49"/>
    <mergeCell ref="U49:V49"/>
    <mergeCell ref="W49:X49"/>
    <mergeCell ref="Y49:Z49"/>
    <mergeCell ref="K52:L52"/>
    <mergeCell ref="K53:L53"/>
    <mergeCell ref="K54:L54"/>
    <mergeCell ref="M50:N50"/>
    <mergeCell ref="M51:N51"/>
    <mergeCell ref="M52:N52"/>
    <mergeCell ref="M53:N53"/>
    <mergeCell ref="M54:N54"/>
    <mergeCell ref="O50:P50"/>
    <mergeCell ref="O51:P51"/>
    <mergeCell ref="O52:P52"/>
    <mergeCell ref="O53:P53"/>
    <mergeCell ref="O54:P54"/>
    <mergeCell ref="Q50:R50"/>
    <mergeCell ref="Q51:R51"/>
    <mergeCell ref="Q52:R52"/>
    <mergeCell ref="Q53:R53"/>
    <mergeCell ref="Q54:R54"/>
    <mergeCell ref="S53:T53"/>
    <mergeCell ref="S54:T54"/>
    <mergeCell ref="S50:T50"/>
    <mergeCell ref="S51:T51"/>
    <mergeCell ref="Y63:Z63"/>
    <mergeCell ref="U50:V50"/>
    <mergeCell ref="U51:V51"/>
    <mergeCell ref="U52:V52"/>
    <mergeCell ref="W50:X50"/>
    <mergeCell ref="Y50:Z50"/>
    <mergeCell ref="W51:X51"/>
    <mergeCell ref="Y51:Z51"/>
    <mergeCell ref="Y52:Z52"/>
    <mergeCell ref="W52:X52"/>
    <mergeCell ref="W53:X53"/>
    <mergeCell ref="Y53:Z53"/>
    <mergeCell ref="W54:X54"/>
    <mergeCell ref="Y54:Z54"/>
    <mergeCell ref="Y55:Z55"/>
    <mergeCell ref="Y62:Z62"/>
    <mergeCell ref="Y56:Z56"/>
    <mergeCell ref="W57:X57"/>
    <mergeCell ref="Y57:Z57"/>
    <mergeCell ref="Y60:Z60"/>
    <mergeCell ref="W61:X61"/>
    <mergeCell ref="Y61:Z61"/>
    <mergeCell ref="K58:L58"/>
    <mergeCell ref="K59:L59"/>
    <mergeCell ref="M59:N59"/>
    <mergeCell ref="O59:P59"/>
    <mergeCell ref="Y58:Z58"/>
    <mergeCell ref="W58:X58"/>
    <mergeCell ref="U58:V58"/>
    <mergeCell ref="S58:T58"/>
    <mergeCell ref="Q58:R58"/>
    <mergeCell ref="Y59:Z59"/>
    <mergeCell ref="O58:P58"/>
    <mergeCell ref="M63:N63"/>
    <mergeCell ref="O63:P63"/>
    <mergeCell ref="Q63:R63"/>
    <mergeCell ref="S63:T63"/>
    <mergeCell ref="O62:P62"/>
    <mergeCell ref="Q62:R62"/>
    <mergeCell ref="S62:T62"/>
    <mergeCell ref="O60:P60"/>
    <mergeCell ref="Q60:R60"/>
    <mergeCell ref="M58:N58"/>
    <mergeCell ref="U62:V62"/>
    <mergeCell ref="M22:N22"/>
    <mergeCell ref="U63:V63"/>
    <mergeCell ref="W63:X63"/>
    <mergeCell ref="Q59:R59"/>
    <mergeCell ref="S59:T59"/>
    <mergeCell ref="U59:V59"/>
    <mergeCell ref="W59:X59"/>
    <mergeCell ref="W62:X62"/>
  </mergeCells>
  <hyperlinks>
    <hyperlink ref="C2" r:id="rId1" display="_ftn1"/>
  </hyperlinks>
  <printOptions/>
  <pageMargins left="0.57" right="0.21" top="0.5118110236220472" bottom="0.31496062992125984" header="0.31496062992125984" footer="0.1968503937007874"/>
  <pageSetup horizontalDpi="600" verticalDpi="600" orientation="landscape" paperSize="9" scale="84" r:id="rId2"/>
  <colBreaks count="1" manualBreakCount="1">
    <brk id="18" max="65535" man="1"/>
  </colBreaks>
  <ignoredErrors>
    <ignoredError sqref="G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KOLLEDG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 директора</dc:creator>
  <cp:keywords/>
  <dc:description/>
  <cp:lastModifiedBy>Users</cp:lastModifiedBy>
  <cp:lastPrinted>2016-04-22T05:03:01Z</cp:lastPrinted>
  <dcterms:created xsi:type="dcterms:W3CDTF">2012-05-22T12:07:35Z</dcterms:created>
  <dcterms:modified xsi:type="dcterms:W3CDTF">2023-09-29T07:58:16Z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